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855" windowHeight="9915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<sst xmlns="http://schemas.openxmlformats.org/spreadsheetml/2006/main" count="164" uniqueCount="117">
  <si>
    <t>Приведение в нормативное состояние спортивных объектов</t>
  </si>
  <si>
    <t>Приведение в нормативное состояние объектов соцсферы</t>
  </si>
  <si>
    <t>Муниципальные дороги</t>
  </si>
  <si>
    <t>Достойное жилье</t>
  </si>
  <si>
    <t>Сельское жилье</t>
  </si>
  <si>
    <t>Новая школа</t>
  </si>
  <si>
    <t>Инвестиции</t>
  </si>
  <si>
    <t>Итого по проектам:</t>
  </si>
  <si>
    <t>Нераспределенный резерв</t>
  </si>
  <si>
    <t>Наименование проекта</t>
  </si>
  <si>
    <t>Предусмотрено в местном бюджете на 2010 год (уточненный план)</t>
  </si>
  <si>
    <t>Перечислено из краевого бюджета в 2010 году</t>
  </si>
  <si>
    <t>Кассовое исполнение</t>
  </si>
  <si>
    <t>всего</t>
  </si>
  <si>
    <t>в том числе за счет:</t>
  </si>
  <si>
    <t>бюджета Пермского края</t>
  </si>
  <si>
    <t>местного бюджета</t>
  </si>
  <si>
    <t>1</t>
  </si>
  <si>
    <t>2</t>
  </si>
  <si>
    <t>3</t>
  </si>
  <si>
    <t>9 120,26</t>
  </si>
  <si>
    <t>7 115,86</t>
  </si>
  <si>
    <t>18,96</t>
  </si>
  <si>
    <t>2 004,40</t>
  </si>
  <si>
    <t>5 799,04</t>
  </si>
  <si>
    <t>7 867,43</t>
  </si>
  <si>
    <t>7 822,40</t>
  </si>
  <si>
    <t>5 818,00</t>
  </si>
  <si>
    <t>10 121,79</t>
  </si>
  <si>
    <t>3 070,29</t>
  </si>
  <si>
    <t>48,50</t>
  </si>
  <si>
    <t>3 749,20</t>
  </si>
  <si>
    <t>6 955,68</t>
  </si>
  <si>
    <t>6 866,74</t>
  </si>
  <si>
    <t>6 818,37</t>
  </si>
  <si>
    <t>48,37</t>
  </si>
  <si>
    <t>391,69</t>
  </si>
  <si>
    <t>0,00</t>
  </si>
  <si>
    <t>31 361,78</t>
  </si>
  <si>
    <t>24 881,68</t>
  </si>
  <si>
    <t>376,94</t>
  </si>
  <si>
    <t>6 480,10</t>
  </si>
  <si>
    <t>8 400,26</t>
  </si>
  <si>
    <t>8 399,27</t>
  </si>
  <si>
    <t>10 522,91</t>
  </si>
  <si>
    <t>6 162,88</t>
  </si>
  <si>
    <t>4 360,03</t>
  </si>
  <si>
    <t>9 245,66</t>
  </si>
  <si>
    <t>7 415,66</t>
  </si>
  <si>
    <t>1 830,00</t>
  </si>
  <si>
    <t>3 589,94</t>
  </si>
  <si>
    <t>5 365,80</t>
  </si>
  <si>
    <t>1 775,85</t>
  </si>
  <si>
    <t>22 753,22</t>
  </si>
  <si>
    <t>1 965,18</t>
  </si>
  <si>
    <t>3 108,60</t>
  </si>
  <si>
    <t>10 658,81</t>
  </si>
  <si>
    <t>13 542,78</t>
  </si>
  <si>
    <t>13 530,86</t>
  </si>
  <si>
    <t>10 780,26</t>
  </si>
  <si>
    <t>2 750,60</t>
  </si>
  <si>
    <t>13 575,87</t>
  </si>
  <si>
    <t>7 719,33</t>
  </si>
  <si>
    <t>5 856,54</t>
  </si>
  <si>
    <t>5 355,33</t>
  </si>
  <si>
    <t>8 160,57</t>
  </si>
  <si>
    <t>4 014,33</t>
  </si>
  <si>
    <t>4 146,25</t>
  </si>
  <si>
    <t>96 618,78</t>
  </si>
  <si>
    <t>77 290,64</t>
  </si>
  <si>
    <t>5 431,37</t>
  </si>
  <si>
    <t>19 328,14</t>
  </si>
  <si>
    <t>37 552,59</t>
  </si>
  <si>
    <t>50 291,53</t>
  </si>
  <si>
    <t>52 269,29</t>
  </si>
  <si>
    <t>37 183,78</t>
  </si>
  <si>
    <t>15 085,50</t>
  </si>
  <si>
    <t>53 002,22</t>
  </si>
  <si>
    <t>Предусмотрено в местном бюджете на 2009 год (уточненный план)</t>
  </si>
  <si>
    <t>Качественное здравоохранение</t>
  </si>
  <si>
    <t>Перечислено из краевого бюджета в 2009 году</t>
  </si>
  <si>
    <t>Объем фактически выполненных (работ, услуг) в 2010 году</t>
  </si>
  <si>
    <t>Объем фактически выполненных (работ, услуг) в 2009 году</t>
  </si>
  <si>
    <t>Итого:</t>
  </si>
  <si>
    <t>исполнение</t>
  </si>
  <si>
    <t>2009 год</t>
  </si>
  <si>
    <t>2010 год</t>
  </si>
  <si>
    <r>
      <t xml:space="preserve">из них      за счет остатков на счетах на </t>
    </r>
    <r>
      <rPr>
        <sz val="8"/>
        <rFont val="Arial Cyr"/>
        <family val="0"/>
      </rPr>
      <t xml:space="preserve"> 01.01.2010г</t>
    </r>
  </si>
  <si>
    <t>итого</t>
  </si>
  <si>
    <t>по кассовому исполнению</t>
  </si>
  <si>
    <t>Аудитор КСП АМР</t>
  </si>
  <si>
    <t>тыс. руб.</t>
  </si>
  <si>
    <t>всего,          ст. 7:2</t>
  </si>
  <si>
    <t>бюджета Пермского края,     ст. 8:3</t>
  </si>
  <si>
    <t>местного бюджета, ст. 9:4</t>
  </si>
  <si>
    <t>всего, ст.19:13</t>
  </si>
  <si>
    <t>бюджета Пермского края, ст. 20:14</t>
  </si>
  <si>
    <t>местного бюджета, ст. 21:16</t>
  </si>
  <si>
    <t>Приложение 7</t>
  </si>
  <si>
    <t>Сравнительный анализ освоения средств фонда софинансирования бюджета края и средств бюджета района на реализацию приоритетных региональных проектов  в 2009-2011 годах в Александровском муниципальном районе</t>
  </si>
  <si>
    <t>2011 год</t>
  </si>
  <si>
    <t>Предусмотрено в местном бюджете на 2011 год (уточненный план)</t>
  </si>
  <si>
    <t>снижение/рост процента исполнения 2011 к 2009</t>
  </si>
  <si>
    <t>снижение/рост процента исполнения 2011 к 2010</t>
  </si>
  <si>
    <t>всего,           ст.34-ст.10</t>
  </si>
  <si>
    <t>бюджета Пермского края,      ст.35-ст.11</t>
  </si>
  <si>
    <t>всего,           ст.34-ст.22</t>
  </si>
  <si>
    <t>всего, ст.31:25</t>
  </si>
  <si>
    <t>бюджета Пермского края, ст. 32:26</t>
  </si>
  <si>
    <t>местного бюджета, ст. 33:27</t>
  </si>
  <si>
    <t>Перечислено из краевого бюджета в 2011 году</t>
  </si>
  <si>
    <t>Объем фактически выполненных (работ, услуг) в 2011 году</t>
  </si>
  <si>
    <t>О.А. Ангельхер</t>
  </si>
  <si>
    <t>местного бюджета, ст.36-ст.12</t>
  </si>
  <si>
    <t>бюджета Пермского края,      ст.35-ст.23</t>
  </si>
  <si>
    <t>местного бюджета, ст.36-ст.24</t>
  </si>
  <si>
    <t>к заключению КСП АМР от 28.04.2012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</si>
</sst>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0%"/>
    <numFmt numFmtId="170" formatCode="0.000%"/>
    <numFmt numFmtId="171" formatCode="0.0%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0" fontId="0" fillId="0" borderId="15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10" fontId="0" fillId="0" borderId="14" xfId="0" applyNumberForma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0" xfId="0" applyFill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tabSelected="1" zoomScalePageLayoutView="0" workbookViewId="0" topLeftCell="A1">
      <pane xSplit="1" topLeftCell="F1" activePane="topRight" state="frozen"/>
      <selection pane="topLeft" activeCell="A4" sqref="A4"/>
      <selection pane="topRight" activeCell="AD4" sqref="AD4"/>
    </sheetView>
  </sheetViews>
  <sheetFormatPr defaultColWidth="9.00390625" defaultRowHeight="12.75"/>
  <cols>
    <col min="1" max="1" width="28.25390625" style="0" customWidth="1"/>
    <col min="2" max="2" width="12.375" style="0" customWidth="1"/>
    <col min="3" max="3" width="11.375" style="0" customWidth="1"/>
    <col min="7" max="7" width="12.875" style="0" customWidth="1"/>
    <col min="8" max="8" width="10.125" style="0" customWidth="1"/>
    <col min="10" max="10" width="11.875" style="0" customWidth="1"/>
    <col min="11" max="11" width="9.875" style="0" customWidth="1"/>
    <col min="13" max="13" width="13.25390625" style="0" customWidth="1"/>
    <col min="14" max="14" width="9.875" style="0" customWidth="1"/>
    <col min="17" max="17" width="12.00390625" style="0" customWidth="1"/>
    <col min="18" max="18" width="11.625" style="0" customWidth="1"/>
    <col min="19" max="19" width="11.75390625" style="0" customWidth="1"/>
    <col min="20" max="20" width="10.375" style="0" customWidth="1"/>
    <col min="22" max="22" width="12.375" style="0" customWidth="1"/>
    <col min="23" max="23" width="8.875" style="0" customWidth="1"/>
    <col min="25" max="25" width="11.00390625" style="0" customWidth="1"/>
    <col min="26" max="26" width="12.625" style="0" customWidth="1"/>
    <col min="27" max="27" width="11.00390625" style="0" customWidth="1"/>
    <col min="28" max="28" width="11.75390625" style="0" customWidth="1"/>
    <col min="29" max="29" width="10.875" style="0" customWidth="1"/>
    <col min="30" max="30" width="11.00390625" style="0" customWidth="1"/>
    <col min="31" max="31" width="11.375" style="0" customWidth="1"/>
    <col min="32" max="32" width="11.25390625" style="0" customWidth="1"/>
    <col min="37" max="37" width="11.25390625" style="0" customWidth="1"/>
    <col min="38" max="38" width="10.875" style="0" customWidth="1"/>
  </cols>
  <sheetData>
    <row r="1" spans="27:28" ht="12.75">
      <c r="AA1" s="86" t="s">
        <v>98</v>
      </c>
      <c r="AB1" s="86"/>
    </row>
    <row r="2" spans="1:29" ht="12.75">
      <c r="A2" s="6"/>
      <c r="Z2" s="56" t="s">
        <v>116</v>
      </c>
      <c r="AA2" s="57"/>
      <c r="AB2" s="57"/>
      <c r="AC2" s="58"/>
    </row>
    <row r="3" spans="21:28" ht="12.75">
      <c r="U3" s="86"/>
      <c r="V3" s="86"/>
      <c r="W3" s="86"/>
      <c r="X3" s="86"/>
      <c r="Y3" s="86"/>
      <c r="Z3" s="86"/>
      <c r="AA3" s="86"/>
      <c r="AB3" s="86"/>
    </row>
    <row r="4" spans="21:28" ht="12.75">
      <c r="U4" s="23"/>
      <c r="V4" s="23"/>
      <c r="W4" s="23"/>
      <c r="X4" s="23"/>
      <c r="Y4" s="23"/>
      <c r="Z4" s="23"/>
      <c r="AA4" s="86"/>
      <c r="AB4" s="86"/>
    </row>
    <row r="5" spans="1:11" ht="29.25" customHeight="1">
      <c r="A5" s="95" t="s">
        <v>99</v>
      </c>
      <c r="B5" s="95"/>
      <c r="C5" s="95"/>
      <c r="D5" s="95"/>
      <c r="E5" s="95"/>
      <c r="F5" s="95"/>
      <c r="G5" s="95"/>
      <c r="H5" s="95"/>
      <c r="I5" s="95"/>
      <c r="J5" s="95"/>
      <c r="K5" s="7"/>
    </row>
    <row r="6" spans="21:28" ht="13.5" thickBot="1">
      <c r="U6" s="10"/>
      <c r="V6" s="10"/>
      <c r="W6" s="10"/>
      <c r="X6" s="10"/>
      <c r="Y6" s="10"/>
      <c r="AA6" s="85" t="s">
        <v>91</v>
      </c>
      <c r="AB6" s="85"/>
    </row>
    <row r="7" spans="1:42" ht="27.75" customHeight="1" thickBot="1">
      <c r="A7" s="96" t="s">
        <v>9</v>
      </c>
      <c r="B7" s="73" t="s">
        <v>85</v>
      </c>
      <c r="C7" s="74"/>
      <c r="D7" s="74"/>
      <c r="E7" s="74"/>
      <c r="F7" s="74"/>
      <c r="G7" s="74"/>
      <c r="H7" s="74"/>
      <c r="I7" s="74"/>
      <c r="J7" s="74"/>
      <c r="K7" s="74"/>
      <c r="L7" s="75"/>
      <c r="M7" s="73" t="s">
        <v>86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73" t="s">
        <v>100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5"/>
      <c r="AK7" s="53" t="s">
        <v>102</v>
      </c>
      <c r="AL7" s="54"/>
      <c r="AM7" s="55"/>
      <c r="AN7" s="53" t="s">
        <v>103</v>
      </c>
      <c r="AO7" s="54"/>
      <c r="AP7" s="55"/>
    </row>
    <row r="8" spans="1:42" ht="39.75" customHeight="1">
      <c r="A8" s="97"/>
      <c r="B8" s="90" t="s">
        <v>78</v>
      </c>
      <c r="C8" s="91"/>
      <c r="D8" s="92"/>
      <c r="E8" s="77" t="s">
        <v>80</v>
      </c>
      <c r="F8" s="77" t="s">
        <v>82</v>
      </c>
      <c r="G8" s="93" t="s">
        <v>12</v>
      </c>
      <c r="H8" s="64"/>
      <c r="I8" s="76"/>
      <c r="J8" s="50" t="s">
        <v>84</v>
      </c>
      <c r="K8" s="51"/>
      <c r="L8" s="52"/>
      <c r="M8" s="63" t="s">
        <v>10</v>
      </c>
      <c r="N8" s="64"/>
      <c r="O8" s="64"/>
      <c r="P8" s="76"/>
      <c r="Q8" s="77" t="s">
        <v>11</v>
      </c>
      <c r="R8" s="77" t="s">
        <v>81</v>
      </c>
      <c r="S8" s="93" t="s">
        <v>12</v>
      </c>
      <c r="T8" s="64"/>
      <c r="U8" s="76"/>
      <c r="V8" s="50" t="s">
        <v>84</v>
      </c>
      <c r="W8" s="51"/>
      <c r="X8" s="52"/>
      <c r="Y8" s="63" t="s">
        <v>101</v>
      </c>
      <c r="Z8" s="64"/>
      <c r="AA8" s="64"/>
      <c r="AB8" s="76"/>
      <c r="AC8" s="77" t="s">
        <v>110</v>
      </c>
      <c r="AD8" s="77" t="s">
        <v>111</v>
      </c>
      <c r="AE8" s="93" t="s">
        <v>12</v>
      </c>
      <c r="AF8" s="64"/>
      <c r="AG8" s="76"/>
      <c r="AH8" s="50" t="s">
        <v>84</v>
      </c>
      <c r="AI8" s="51"/>
      <c r="AJ8" s="52"/>
      <c r="AK8" s="63" t="s">
        <v>89</v>
      </c>
      <c r="AL8" s="64"/>
      <c r="AM8" s="65"/>
      <c r="AN8" s="63" t="s">
        <v>89</v>
      </c>
      <c r="AO8" s="64"/>
      <c r="AP8" s="65"/>
    </row>
    <row r="9" spans="1:42" ht="12.75">
      <c r="A9" s="97"/>
      <c r="B9" s="66" t="s">
        <v>13</v>
      </c>
      <c r="C9" s="1" t="s">
        <v>14</v>
      </c>
      <c r="D9" s="1"/>
      <c r="E9" s="77"/>
      <c r="F9" s="77"/>
      <c r="G9" s="81" t="s">
        <v>13</v>
      </c>
      <c r="H9" s="78" t="s">
        <v>14</v>
      </c>
      <c r="I9" s="80"/>
      <c r="J9" s="81" t="s">
        <v>92</v>
      </c>
      <c r="K9" s="78" t="s">
        <v>14</v>
      </c>
      <c r="L9" s="84"/>
      <c r="M9" s="66" t="s">
        <v>13</v>
      </c>
      <c r="N9" s="78" t="s">
        <v>14</v>
      </c>
      <c r="O9" s="79"/>
      <c r="P9" s="80"/>
      <c r="Q9" s="77"/>
      <c r="R9" s="77"/>
      <c r="S9" s="81" t="s">
        <v>13</v>
      </c>
      <c r="T9" s="1" t="s">
        <v>14</v>
      </c>
      <c r="U9" s="1"/>
      <c r="V9" s="81" t="s">
        <v>95</v>
      </c>
      <c r="W9" s="78" t="s">
        <v>14</v>
      </c>
      <c r="X9" s="84"/>
      <c r="Y9" s="66" t="s">
        <v>13</v>
      </c>
      <c r="Z9" s="78" t="s">
        <v>14</v>
      </c>
      <c r="AA9" s="79"/>
      <c r="AB9" s="80"/>
      <c r="AC9" s="77"/>
      <c r="AD9" s="77"/>
      <c r="AE9" s="81" t="s">
        <v>13</v>
      </c>
      <c r="AF9" s="1" t="s">
        <v>14</v>
      </c>
      <c r="AG9" s="1"/>
      <c r="AH9" s="81" t="s">
        <v>107</v>
      </c>
      <c r="AI9" s="78" t="s">
        <v>14</v>
      </c>
      <c r="AJ9" s="84"/>
      <c r="AK9" s="66" t="s">
        <v>104</v>
      </c>
      <c r="AL9" s="69" t="s">
        <v>14</v>
      </c>
      <c r="AM9" s="70"/>
      <c r="AN9" s="66" t="s">
        <v>106</v>
      </c>
      <c r="AO9" s="69" t="s">
        <v>14</v>
      </c>
      <c r="AP9" s="70"/>
    </row>
    <row r="10" spans="1:42" ht="29.25" customHeight="1">
      <c r="A10" s="97"/>
      <c r="B10" s="67"/>
      <c r="C10" s="59" t="s">
        <v>15</v>
      </c>
      <c r="D10" s="59" t="s">
        <v>16</v>
      </c>
      <c r="E10" s="77"/>
      <c r="F10" s="77"/>
      <c r="G10" s="82"/>
      <c r="H10" s="59" t="s">
        <v>15</v>
      </c>
      <c r="I10" s="59" t="s">
        <v>16</v>
      </c>
      <c r="J10" s="82"/>
      <c r="K10" s="59" t="s">
        <v>93</v>
      </c>
      <c r="L10" s="61" t="s">
        <v>94</v>
      </c>
      <c r="M10" s="67"/>
      <c r="N10" s="87" t="s">
        <v>15</v>
      </c>
      <c r="O10" s="88"/>
      <c r="P10" s="59" t="s">
        <v>16</v>
      </c>
      <c r="Q10" s="77"/>
      <c r="R10" s="77"/>
      <c r="S10" s="82"/>
      <c r="T10" s="59" t="s">
        <v>15</v>
      </c>
      <c r="U10" s="59" t="s">
        <v>16</v>
      </c>
      <c r="V10" s="82"/>
      <c r="W10" s="59" t="s">
        <v>96</v>
      </c>
      <c r="X10" s="61" t="s">
        <v>97</v>
      </c>
      <c r="Y10" s="67"/>
      <c r="Z10" s="87" t="s">
        <v>15</v>
      </c>
      <c r="AA10" s="88"/>
      <c r="AB10" s="59" t="s">
        <v>16</v>
      </c>
      <c r="AC10" s="77"/>
      <c r="AD10" s="77"/>
      <c r="AE10" s="82"/>
      <c r="AF10" s="59" t="s">
        <v>15</v>
      </c>
      <c r="AG10" s="59" t="s">
        <v>16</v>
      </c>
      <c r="AH10" s="82"/>
      <c r="AI10" s="59" t="s">
        <v>108</v>
      </c>
      <c r="AJ10" s="61" t="s">
        <v>109</v>
      </c>
      <c r="AK10" s="67"/>
      <c r="AL10" s="71" t="s">
        <v>105</v>
      </c>
      <c r="AM10" s="72" t="s">
        <v>113</v>
      </c>
      <c r="AN10" s="67"/>
      <c r="AO10" s="71" t="s">
        <v>114</v>
      </c>
      <c r="AP10" s="72" t="s">
        <v>115</v>
      </c>
    </row>
    <row r="11" spans="1:42" ht="80.25" customHeight="1">
      <c r="A11" s="98"/>
      <c r="B11" s="68"/>
      <c r="C11" s="60"/>
      <c r="D11" s="60"/>
      <c r="E11" s="60"/>
      <c r="F11" s="60"/>
      <c r="G11" s="83"/>
      <c r="H11" s="60"/>
      <c r="I11" s="60"/>
      <c r="J11" s="83"/>
      <c r="K11" s="60"/>
      <c r="L11" s="94"/>
      <c r="M11" s="68"/>
      <c r="N11" s="2" t="s">
        <v>88</v>
      </c>
      <c r="O11" s="2" t="s">
        <v>87</v>
      </c>
      <c r="P11" s="60"/>
      <c r="Q11" s="60"/>
      <c r="R11" s="60"/>
      <c r="S11" s="83"/>
      <c r="T11" s="60"/>
      <c r="U11" s="60"/>
      <c r="V11" s="83"/>
      <c r="W11" s="60"/>
      <c r="X11" s="62"/>
      <c r="Y11" s="68"/>
      <c r="Z11" s="2" t="s">
        <v>88</v>
      </c>
      <c r="AA11" s="2" t="s">
        <v>87</v>
      </c>
      <c r="AB11" s="60"/>
      <c r="AC11" s="60"/>
      <c r="AD11" s="60"/>
      <c r="AE11" s="83"/>
      <c r="AF11" s="60"/>
      <c r="AG11" s="60"/>
      <c r="AH11" s="83"/>
      <c r="AI11" s="60"/>
      <c r="AJ11" s="62"/>
      <c r="AK11" s="68"/>
      <c r="AL11" s="71"/>
      <c r="AM11" s="72"/>
      <c r="AN11" s="68"/>
      <c r="AO11" s="71"/>
      <c r="AP11" s="72"/>
    </row>
    <row r="12" spans="1:42" s="9" customFormat="1" ht="12">
      <c r="A12" s="22" t="s">
        <v>17</v>
      </c>
      <c r="B12" s="14" t="s">
        <v>18</v>
      </c>
      <c r="C12" s="8" t="s">
        <v>19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15">
        <v>12</v>
      </c>
      <c r="M12" s="14">
        <v>13</v>
      </c>
      <c r="N12" s="8">
        <v>14</v>
      </c>
      <c r="O12" s="8">
        <v>15</v>
      </c>
      <c r="P12" s="8">
        <v>16</v>
      </c>
      <c r="Q12" s="8">
        <v>17</v>
      </c>
      <c r="R12" s="8">
        <v>18</v>
      </c>
      <c r="S12" s="8">
        <v>19</v>
      </c>
      <c r="T12" s="8">
        <v>20</v>
      </c>
      <c r="U12" s="8">
        <v>21</v>
      </c>
      <c r="V12" s="8">
        <v>22</v>
      </c>
      <c r="W12" s="13">
        <v>23</v>
      </c>
      <c r="X12" s="15">
        <v>24</v>
      </c>
      <c r="Y12" s="14">
        <v>25</v>
      </c>
      <c r="Z12" s="8">
        <v>26</v>
      </c>
      <c r="AA12" s="8">
        <v>27</v>
      </c>
      <c r="AB12" s="8">
        <v>28</v>
      </c>
      <c r="AC12" s="8">
        <v>29</v>
      </c>
      <c r="AD12" s="8">
        <v>30</v>
      </c>
      <c r="AE12" s="8">
        <v>31</v>
      </c>
      <c r="AF12" s="8">
        <v>32</v>
      </c>
      <c r="AG12" s="8">
        <v>33</v>
      </c>
      <c r="AH12" s="8">
        <v>34</v>
      </c>
      <c r="AI12" s="13">
        <v>35</v>
      </c>
      <c r="AJ12" s="15">
        <v>36</v>
      </c>
      <c r="AK12" s="14">
        <v>37</v>
      </c>
      <c r="AL12" s="13">
        <v>38</v>
      </c>
      <c r="AM12" s="15">
        <v>39</v>
      </c>
      <c r="AN12" s="14">
        <v>40</v>
      </c>
      <c r="AO12" s="13">
        <v>41</v>
      </c>
      <c r="AP12" s="15">
        <v>42</v>
      </c>
    </row>
    <row r="13" spans="1:42" ht="36.75" customHeight="1">
      <c r="A13" s="38" t="s">
        <v>0</v>
      </c>
      <c r="B13" s="18">
        <v>0</v>
      </c>
      <c r="C13" s="5">
        <v>0</v>
      </c>
      <c r="D13" s="5">
        <v>0</v>
      </c>
      <c r="E13" s="5">
        <v>0</v>
      </c>
      <c r="F13" s="5">
        <v>0</v>
      </c>
      <c r="G13" s="12">
        <v>0</v>
      </c>
      <c r="H13" s="5"/>
      <c r="I13" s="5"/>
      <c r="J13" s="12"/>
      <c r="K13" s="5"/>
      <c r="L13" s="16"/>
      <c r="M13" s="19" t="s">
        <v>20</v>
      </c>
      <c r="N13" s="2" t="s">
        <v>21</v>
      </c>
      <c r="O13" s="2" t="s">
        <v>22</v>
      </c>
      <c r="P13" s="2" t="s">
        <v>23</v>
      </c>
      <c r="Q13" s="2" t="s">
        <v>24</v>
      </c>
      <c r="R13" s="2" t="s">
        <v>25</v>
      </c>
      <c r="S13" s="3" t="s">
        <v>26</v>
      </c>
      <c r="T13" s="2" t="s">
        <v>27</v>
      </c>
      <c r="U13" s="2">
        <v>2004.4</v>
      </c>
      <c r="V13" s="27">
        <f>SUM(S13/M13)</f>
        <v>0.8576948464188521</v>
      </c>
      <c r="W13" s="11">
        <f>SUM(T13/N13)</f>
        <v>0.8176102396618259</v>
      </c>
      <c r="X13" s="21">
        <f>SUM(U13/P13)</f>
        <v>1</v>
      </c>
      <c r="Y13" s="18">
        <v>1566</v>
      </c>
      <c r="Z13" s="5">
        <v>1380.4</v>
      </c>
      <c r="AA13" s="5">
        <v>0</v>
      </c>
      <c r="AB13" s="5">
        <v>185.6</v>
      </c>
      <c r="AC13" s="5">
        <v>1365.5</v>
      </c>
      <c r="AD13" s="5">
        <v>1479.4</v>
      </c>
      <c r="AE13" s="12">
        <v>1480.3</v>
      </c>
      <c r="AF13" s="5">
        <v>1294.7</v>
      </c>
      <c r="AG13" s="5">
        <v>185.6</v>
      </c>
      <c r="AH13" s="27">
        <f>AE13/Y13</f>
        <v>0.9452745849297574</v>
      </c>
      <c r="AI13" s="11">
        <f>AF13/Z13</f>
        <v>0.9379165459287163</v>
      </c>
      <c r="AJ13" s="21">
        <f>AG13/AB13</f>
        <v>1</v>
      </c>
      <c r="AK13" s="18">
        <f>AH13-J13</f>
        <v>0.9452745849297574</v>
      </c>
      <c r="AL13" s="18">
        <f aca="true" t="shared" si="0" ref="AL13:AM23">AI13-K13</f>
        <v>0.9379165459287163</v>
      </c>
      <c r="AM13" s="18">
        <f t="shared" si="0"/>
        <v>1</v>
      </c>
      <c r="AN13" s="18">
        <f>AH13-V13</f>
        <v>0.08757973851090528</v>
      </c>
      <c r="AO13" s="18">
        <f aca="true" t="shared" si="1" ref="AO13:AP23">AI13-W13</f>
        <v>0.12030630626689043</v>
      </c>
      <c r="AP13" s="18">
        <f t="shared" si="1"/>
        <v>0</v>
      </c>
    </row>
    <row r="14" spans="1:42" ht="38.25">
      <c r="A14" s="38" t="s">
        <v>1</v>
      </c>
      <c r="B14" s="18">
        <v>33125.8</v>
      </c>
      <c r="C14" s="5">
        <v>25875.1</v>
      </c>
      <c r="D14" s="5">
        <v>7250.7</v>
      </c>
      <c r="E14" s="5">
        <v>18556.4</v>
      </c>
      <c r="F14" s="5">
        <v>22628.9</v>
      </c>
      <c r="G14" s="12">
        <v>22781.8</v>
      </c>
      <c r="H14" s="5">
        <v>15579.6</v>
      </c>
      <c r="I14" s="5">
        <v>7202.2</v>
      </c>
      <c r="J14" s="27">
        <f>SUM(G14/B14)</f>
        <v>0.687735843360764</v>
      </c>
      <c r="K14" s="11">
        <f>SUM(H14/C14)</f>
        <v>0.6021078179408003</v>
      </c>
      <c r="L14" s="17">
        <f>SUM(I14/D14)</f>
        <v>0.9933109906629705</v>
      </c>
      <c r="M14" s="26">
        <v>10170.29</v>
      </c>
      <c r="N14" s="2" t="s">
        <v>28</v>
      </c>
      <c r="O14" s="2" t="s">
        <v>29</v>
      </c>
      <c r="P14" s="2" t="s">
        <v>30</v>
      </c>
      <c r="Q14" s="2" t="s">
        <v>31</v>
      </c>
      <c r="R14" s="2" t="s">
        <v>32</v>
      </c>
      <c r="S14" s="3" t="s">
        <v>33</v>
      </c>
      <c r="T14" s="2" t="s">
        <v>34</v>
      </c>
      <c r="U14" s="2" t="s">
        <v>35</v>
      </c>
      <c r="V14" s="27">
        <f aca="true" t="shared" si="2" ref="V14:V23">SUM(S14/M14)</f>
        <v>0.6751764207313655</v>
      </c>
      <c r="W14" s="11">
        <f aca="true" t="shared" si="3" ref="W14:W23">SUM(T14/N14)</f>
        <v>0.6736328258144063</v>
      </c>
      <c r="X14" s="17">
        <f aca="true" t="shared" si="4" ref="X14:X23">SUM(U14/P14)</f>
        <v>0.997319587628866</v>
      </c>
      <c r="Y14" s="18">
        <v>26278.4</v>
      </c>
      <c r="Z14" s="5">
        <v>18661.3</v>
      </c>
      <c r="AA14" s="5">
        <v>1.1</v>
      </c>
      <c r="AB14" s="5">
        <v>7617.1</v>
      </c>
      <c r="AC14" s="5">
        <v>14745.5</v>
      </c>
      <c r="AD14" s="5">
        <v>22356.7</v>
      </c>
      <c r="AE14" s="12">
        <v>22351.3</v>
      </c>
      <c r="AF14" s="5">
        <v>14736.2</v>
      </c>
      <c r="AG14" s="5">
        <v>7615.1</v>
      </c>
      <c r="AH14" s="27">
        <f aca="true" t="shared" si="5" ref="AH14:AH23">AE14/Y14</f>
        <v>0.8505578726254261</v>
      </c>
      <c r="AI14" s="11">
        <f aca="true" t="shared" si="6" ref="AI14:AI23">AF14/Z14</f>
        <v>0.789666314779785</v>
      </c>
      <c r="AJ14" s="21">
        <f aca="true" t="shared" si="7" ref="AJ14:AJ23">AG14/AB14</f>
        <v>0.9997374328812803</v>
      </c>
      <c r="AK14" s="18">
        <f aca="true" t="shared" si="8" ref="AK14:AK21">AH14-J14</f>
        <v>0.16282202926466216</v>
      </c>
      <c r="AL14" s="18">
        <f t="shared" si="0"/>
        <v>0.18755849683898473</v>
      </c>
      <c r="AM14" s="18">
        <f t="shared" si="0"/>
        <v>0.006426442218309791</v>
      </c>
      <c r="AN14" s="18">
        <f aca="true" t="shared" si="9" ref="AN14:AN23">AH14-V14</f>
        <v>0.17538145189406062</v>
      </c>
      <c r="AO14" s="18">
        <f t="shared" si="1"/>
        <v>0.11603348896537868</v>
      </c>
      <c r="AP14" s="18">
        <f t="shared" si="1"/>
        <v>0.0024178452524142857</v>
      </c>
    </row>
    <row r="15" spans="1:42" ht="12.75">
      <c r="A15" s="38" t="s">
        <v>2</v>
      </c>
      <c r="B15" s="18">
        <v>3170.2</v>
      </c>
      <c r="C15" s="5">
        <v>3106.1</v>
      </c>
      <c r="D15" s="5">
        <v>64.1</v>
      </c>
      <c r="E15" s="5">
        <v>721.8</v>
      </c>
      <c r="F15" s="5">
        <v>679.5</v>
      </c>
      <c r="G15" s="12">
        <v>2363.1</v>
      </c>
      <c r="H15" s="5">
        <v>2299</v>
      </c>
      <c r="I15" s="5">
        <v>64.1</v>
      </c>
      <c r="J15" s="27">
        <f aca="true" t="shared" si="10" ref="J15:J20">SUM(G15/B15)</f>
        <v>0.7454103842028894</v>
      </c>
      <c r="K15" s="11">
        <f aca="true" t="shared" si="11" ref="K15:K20">SUM(H15/C15)</f>
        <v>0.7401564663082322</v>
      </c>
      <c r="L15" s="17">
        <f aca="true" t="shared" si="12" ref="L15:L20">SUM(I15/D15)</f>
        <v>1</v>
      </c>
      <c r="M15" s="19" t="s">
        <v>36</v>
      </c>
      <c r="N15" s="2" t="s">
        <v>36</v>
      </c>
      <c r="O15" s="2" t="s">
        <v>37</v>
      </c>
      <c r="P15" s="2" t="s">
        <v>37</v>
      </c>
      <c r="Q15" s="2" t="s">
        <v>37</v>
      </c>
      <c r="R15" s="2" t="s">
        <v>37</v>
      </c>
      <c r="S15" s="3" t="s">
        <v>37</v>
      </c>
      <c r="T15" s="2" t="s">
        <v>37</v>
      </c>
      <c r="U15" s="2" t="s">
        <v>37</v>
      </c>
      <c r="V15" s="27">
        <f t="shared" si="2"/>
        <v>0</v>
      </c>
      <c r="W15" s="11">
        <f t="shared" si="3"/>
        <v>0</v>
      </c>
      <c r="X15" s="17">
        <v>0</v>
      </c>
      <c r="Y15" s="18">
        <v>391.7</v>
      </c>
      <c r="Z15" s="5">
        <v>391.7</v>
      </c>
      <c r="AA15" s="5">
        <v>0</v>
      </c>
      <c r="AB15" s="5">
        <v>0</v>
      </c>
      <c r="AC15" s="5">
        <v>0</v>
      </c>
      <c r="AD15" s="5">
        <v>0</v>
      </c>
      <c r="AE15" s="12">
        <v>0</v>
      </c>
      <c r="AF15" s="5">
        <v>0</v>
      </c>
      <c r="AG15" s="5">
        <v>0</v>
      </c>
      <c r="AH15" s="27">
        <f t="shared" si="5"/>
        <v>0</v>
      </c>
      <c r="AI15" s="11">
        <f t="shared" si="6"/>
        <v>0</v>
      </c>
      <c r="AJ15" s="21">
        <v>0</v>
      </c>
      <c r="AK15" s="18">
        <f t="shared" si="8"/>
        <v>-0.7454103842028894</v>
      </c>
      <c r="AL15" s="18">
        <f t="shared" si="0"/>
        <v>-0.7401564663082322</v>
      </c>
      <c r="AM15" s="18">
        <f t="shared" si="0"/>
        <v>-1</v>
      </c>
      <c r="AN15" s="18">
        <f t="shared" si="9"/>
        <v>0</v>
      </c>
      <c r="AO15" s="18">
        <f t="shared" si="1"/>
        <v>0</v>
      </c>
      <c r="AP15" s="18">
        <f t="shared" si="1"/>
        <v>0</v>
      </c>
    </row>
    <row r="16" spans="1:42" ht="25.5" customHeight="1">
      <c r="A16" s="38" t="s">
        <v>79</v>
      </c>
      <c r="B16" s="18">
        <v>28684.3</v>
      </c>
      <c r="C16" s="5">
        <v>24438</v>
      </c>
      <c r="D16" s="5">
        <v>4246.3</v>
      </c>
      <c r="E16" s="5">
        <v>7263.8</v>
      </c>
      <c r="F16" s="5">
        <v>18500.2</v>
      </c>
      <c r="G16" s="12">
        <v>19734.5</v>
      </c>
      <c r="H16" s="5">
        <v>16636.1</v>
      </c>
      <c r="I16" s="5">
        <v>3098.4</v>
      </c>
      <c r="J16" s="27">
        <f t="shared" si="10"/>
        <v>0.6879895970966696</v>
      </c>
      <c r="K16" s="11">
        <f t="shared" si="11"/>
        <v>0.6807471969882969</v>
      </c>
      <c r="L16" s="17">
        <f t="shared" si="12"/>
        <v>0.729670536702541</v>
      </c>
      <c r="M16" s="19" t="s">
        <v>38</v>
      </c>
      <c r="N16" s="2" t="s">
        <v>39</v>
      </c>
      <c r="O16" s="2" t="s">
        <v>40</v>
      </c>
      <c r="P16" s="2" t="s">
        <v>41</v>
      </c>
      <c r="Q16" s="2" t="s">
        <v>42</v>
      </c>
      <c r="R16" s="2" t="s">
        <v>43</v>
      </c>
      <c r="S16" s="3" t="s">
        <v>44</v>
      </c>
      <c r="T16" s="2" t="s">
        <v>45</v>
      </c>
      <c r="U16" s="2" t="s">
        <v>46</v>
      </c>
      <c r="V16" s="27">
        <f t="shared" si="2"/>
        <v>0.3355329321231129</v>
      </c>
      <c r="W16" s="11">
        <f t="shared" si="3"/>
        <v>0.24768745518791335</v>
      </c>
      <c r="X16" s="17">
        <f t="shared" si="4"/>
        <v>0.6728337525655468</v>
      </c>
      <c r="Y16" s="18">
        <v>51872.5</v>
      </c>
      <c r="Z16" s="5">
        <v>41713</v>
      </c>
      <c r="AA16" s="5">
        <v>2573.8</v>
      </c>
      <c r="AB16" s="5">
        <v>10159.5</v>
      </c>
      <c r="AC16" s="5">
        <v>20145.5</v>
      </c>
      <c r="AD16" s="29">
        <v>26978.1</v>
      </c>
      <c r="AE16" s="12">
        <v>27735.4</v>
      </c>
      <c r="AF16" s="5">
        <v>21576.8</v>
      </c>
      <c r="AG16" s="5">
        <v>6158.6</v>
      </c>
      <c r="AH16" s="27">
        <f t="shared" si="5"/>
        <v>0.5346840811605379</v>
      </c>
      <c r="AI16" s="11">
        <f t="shared" si="6"/>
        <v>0.5172679979862392</v>
      </c>
      <c r="AJ16" s="21">
        <f t="shared" si="7"/>
        <v>0.6061912495693687</v>
      </c>
      <c r="AK16" s="18">
        <f t="shared" si="8"/>
        <v>-0.15330551593613173</v>
      </c>
      <c r="AL16" s="18">
        <f t="shared" si="0"/>
        <v>-0.16347919900205765</v>
      </c>
      <c r="AM16" s="18">
        <f t="shared" si="0"/>
        <v>-0.12347928713317236</v>
      </c>
      <c r="AN16" s="18">
        <f t="shared" si="9"/>
        <v>0.19915114903742498</v>
      </c>
      <c r="AO16" s="18">
        <f t="shared" si="1"/>
        <v>0.2695805427983259</v>
      </c>
      <c r="AP16" s="18">
        <f t="shared" si="1"/>
        <v>-0.06664250299617813</v>
      </c>
    </row>
    <row r="17" spans="1:42" ht="12.75">
      <c r="A17" s="38" t="s">
        <v>3</v>
      </c>
      <c r="B17" s="18">
        <v>5190.6</v>
      </c>
      <c r="C17" s="5">
        <v>4190.6</v>
      </c>
      <c r="D17" s="5">
        <v>1000</v>
      </c>
      <c r="E17" s="5">
        <v>0</v>
      </c>
      <c r="F17" s="5">
        <v>1171.2</v>
      </c>
      <c r="G17" s="12">
        <v>1171.2</v>
      </c>
      <c r="H17" s="5">
        <v>180.6</v>
      </c>
      <c r="I17" s="5">
        <v>990.6</v>
      </c>
      <c r="J17" s="27">
        <f t="shared" si="10"/>
        <v>0.2256386544908103</v>
      </c>
      <c r="K17" s="11">
        <f t="shared" si="11"/>
        <v>0.043096453968405474</v>
      </c>
      <c r="L17" s="17">
        <f t="shared" si="12"/>
        <v>0.9906</v>
      </c>
      <c r="M17" s="19" t="s">
        <v>47</v>
      </c>
      <c r="N17" s="2" t="s">
        <v>48</v>
      </c>
      <c r="O17" s="2" t="s">
        <v>37</v>
      </c>
      <c r="P17" s="2" t="s">
        <v>49</v>
      </c>
      <c r="Q17" s="2" t="s">
        <v>50</v>
      </c>
      <c r="R17" s="2" t="s">
        <v>51</v>
      </c>
      <c r="S17" s="3" t="s">
        <v>51</v>
      </c>
      <c r="T17" s="2" t="s">
        <v>50</v>
      </c>
      <c r="U17" s="2" t="s">
        <v>52</v>
      </c>
      <c r="V17" s="27">
        <f t="shared" si="2"/>
        <v>0.5803587845540502</v>
      </c>
      <c r="W17" s="11">
        <f t="shared" si="3"/>
        <v>0.4841025613364151</v>
      </c>
      <c r="X17" s="17">
        <f t="shared" si="4"/>
        <v>0.9704098360655737</v>
      </c>
      <c r="Y17" s="18">
        <v>11888.7</v>
      </c>
      <c r="Z17" s="5">
        <v>9879.7</v>
      </c>
      <c r="AA17" s="5">
        <v>0</v>
      </c>
      <c r="AB17" s="5">
        <v>2009</v>
      </c>
      <c r="AC17" s="5">
        <v>3771</v>
      </c>
      <c r="AD17" s="29">
        <v>4128.8</v>
      </c>
      <c r="AE17" s="12">
        <v>4128.8</v>
      </c>
      <c r="AF17" s="5">
        <v>3771</v>
      </c>
      <c r="AG17" s="5">
        <v>357.8</v>
      </c>
      <c r="AH17" s="27">
        <f t="shared" si="5"/>
        <v>0.3472877606466645</v>
      </c>
      <c r="AI17" s="11">
        <f t="shared" si="6"/>
        <v>0.38169175177383924</v>
      </c>
      <c r="AJ17" s="21">
        <f t="shared" si="7"/>
        <v>0.17809855649576906</v>
      </c>
      <c r="AK17" s="18">
        <f t="shared" si="8"/>
        <v>0.1216491061558542</v>
      </c>
      <c r="AL17" s="18">
        <f t="shared" si="0"/>
        <v>0.33859529780543374</v>
      </c>
      <c r="AM17" s="18">
        <f t="shared" si="0"/>
        <v>-0.812501443504231</v>
      </c>
      <c r="AN17" s="18">
        <f t="shared" si="9"/>
        <v>-0.2330710239073857</v>
      </c>
      <c r="AO17" s="18">
        <f t="shared" si="1"/>
        <v>-0.10241080956257587</v>
      </c>
      <c r="AP17" s="18">
        <f t="shared" si="1"/>
        <v>-0.7923112795698046</v>
      </c>
    </row>
    <row r="18" spans="1:42" ht="12.75">
      <c r="A18" s="38" t="s">
        <v>4</v>
      </c>
      <c r="B18" s="18">
        <v>128.6</v>
      </c>
      <c r="C18" s="5">
        <v>96.4</v>
      </c>
      <c r="D18" s="5">
        <v>32.1</v>
      </c>
      <c r="E18" s="5">
        <v>96.4</v>
      </c>
      <c r="F18" s="5">
        <v>128.6</v>
      </c>
      <c r="G18" s="12">
        <v>128.5</v>
      </c>
      <c r="H18" s="5">
        <v>96.4</v>
      </c>
      <c r="I18" s="5">
        <v>32.1</v>
      </c>
      <c r="J18" s="27">
        <f>SUM(G18/B18)</f>
        <v>0.9992223950233282</v>
      </c>
      <c r="K18" s="11">
        <f>SUM(H18/C18)</f>
        <v>1</v>
      </c>
      <c r="L18" s="17">
        <f>SUM(I18/D18)</f>
        <v>1</v>
      </c>
      <c r="M18" s="19" t="s">
        <v>37</v>
      </c>
      <c r="N18" s="2"/>
      <c r="O18" s="2"/>
      <c r="P18" s="2"/>
      <c r="Q18" s="2"/>
      <c r="R18" s="2"/>
      <c r="S18" s="3" t="s">
        <v>37</v>
      </c>
      <c r="T18" s="2"/>
      <c r="U18" s="2"/>
      <c r="V18" s="27">
        <v>0</v>
      </c>
      <c r="W18" s="11"/>
      <c r="X18" s="17"/>
      <c r="Y18" s="18">
        <v>623.8</v>
      </c>
      <c r="Z18" s="5">
        <v>467.8</v>
      </c>
      <c r="AA18" s="5">
        <v>0</v>
      </c>
      <c r="AB18" s="5">
        <v>156</v>
      </c>
      <c r="AC18" s="5">
        <v>467.8</v>
      </c>
      <c r="AD18" s="29">
        <v>623.7</v>
      </c>
      <c r="AE18" s="12">
        <v>623.8</v>
      </c>
      <c r="AF18" s="5">
        <v>467.8</v>
      </c>
      <c r="AG18" s="5">
        <v>156</v>
      </c>
      <c r="AH18" s="27">
        <f t="shared" si="5"/>
        <v>1</v>
      </c>
      <c r="AI18" s="11">
        <f t="shared" si="6"/>
        <v>1</v>
      </c>
      <c r="AJ18" s="21">
        <f t="shared" si="7"/>
        <v>1</v>
      </c>
      <c r="AK18" s="18">
        <f t="shared" si="8"/>
        <v>0.0007776049766717863</v>
      </c>
      <c r="AL18" s="18">
        <f t="shared" si="0"/>
        <v>0</v>
      </c>
      <c r="AM18" s="18">
        <f t="shared" si="0"/>
        <v>0</v>
      </c>
      <c r="AN18" s="18">
        <f t="shared" si="9"/>
        <v>1</v>
      </c>
      <c r="AO18" s="18">
        <f t="shared" si="1"/>
        <v>1</v>
      </c>
      <c r="AP18" s="18">
        <f t="shared" si="1"/>
        <v>1</v>
      </c>
    </row>
    <row r="19" spans="1:42" s="37" customFormat="1" ht="12.75">
      <c r="A19" s="39" t="s">
        <v>5</v>
      </c>
      <c r="B19" s="28">
        <v>26167.6</v>
      </c>
      <c r="C19" s="29">
        <v>19899.8</v>
      </c>
      <c r="D19" s="29">
        <v>6267.7</v>
      </c>
      <c r="E19" s="29">
        <v>12607.2</v>
      </c>
      <c r="F19" s="29">
        <v>14533</v>
      </c>
      <c r="G19" s="30">
        <v>17179.7</v>
      </c>
      <c r="H19" s="29">
        <v>10916</v>
      </c>
      <c r="I19" s="29">
        <v>6263.7</v>
      </c>
      <c r="J19" s="31">
        <f t="shared" si="10"/>
        <v>0.6565256271113897</v>
      </c>
      <c r="K19" s="32">
        <f t="shared" si="11"/>
        <v>0.5485482266153429</v>
      </c>
      <c r="L19" s="33">
        <f t="shared" si="12"/>
        <v>0.9993618073615521</v>
      </c>
      <c r="M19" s="34" t="s">
        <v>53</v>
      </c>
      <c r="N19" s="29">
        <v>19644.62</v>
      </c>
      <c r="O19" s="35" t="s">
        <v>54</v>
      </c>
      <c r="P19" s="35" t="s">
        <v>55</v>
      </c>
      <c r="Q19" s="29" t="s">
        <v>56</v>
      </c>
      <c r="R19" s="29" t="s">
        <v>57</v>
      </c>
      <c r="S19" s="36" t="s">
        <v>58</v>
      </c>
      <c r="T19" s="35" t="s">
        <v>59</v>
      </c>
      <c r="U19" s="35" t="s">
        <v>60</v>
      </c>
      <c r="V19" s="31">
        <f t="shared" si="2"/>
        <v>0.5946789069854728</v>
      </c>
      <c r="W19" s="32">
        <f t="shared" si="3"/>
        <v>0.5487639872901589</v>
      </c>
      <c r="X19" s="33">
        <f t="shared" si="4"/>
        <v>0.8848356173196937</v>
      </c>
      <c r="Y19" s="28">
        <v>56535.3</v>
      </c>
      <c r="Z19" s="29">
        <v>46953.2</v>
      </c>
      <c r="AA19" s="29">
        <v>1843.7</v>
      </c>
      <c r="AB19" s="29">
        <v>9582.1</v>
      </c>
      <c r="AC19" s="29">
        <v>12855.5</v>
      </c>
      <c r="AD19" s="29">
        <v>22354.3</v>
      </c>
      <c r="AE19" s="30">
        <v>20776.8</v>
      </c>
      <c r="AF19" s="29">
        <v>11194.7</v>
      </c>
      <c r="AG19" s="29">
        <v>9582.1</v>
      </c>
      <c r="AH19" s="27">
        <f t="shared" si="5"/>
        <v>0.3675013664029376</v>
      </c>
      <c r="AI19" s="11">
        <f t="shared" si="6"/>
        <v>0.2384225143334214</v>
      </c>
      <c r="AJ19" s="21">
        <f t="shared" si="7"/>
        <v>1</v>
      </c>
      <c r="AK19" s="18">
        <f t="shared" si="8"/>
        <v>-0.2890242607084521</v>
      </c>
      <c r="AL19" s="18">
        <f t="shared" si="0"/>
        <v>-0.31012571228192143</v>
      </c>
      <c r="AM19" s="18">
        <f t="shared" si="0"/>
        <v>0.0006381926384478875</v>
      </c>
      <c r="AN19" s="18">
        <f t="shared" si="9"/>
        <v>-0.22717754058253514</v>
      </c>
      <c r="AO19" s="18">
        <f t="shared" si="1"/>
        <v>-0.3103414729567374</v>
      </c>
      <c r="AP19" s="18">
        <f t="shared" si="1"/>
        <v>0.11516438268030627</v>
      </c>
    </row>
    <row r="20" spans="1:42" ht="12.75">
      <c r="A20" s="38" t="s">
        <v>6</v>
      </c>
      <c r="B20" s="18">
        <v>9268.07</v>
      </c>
      <c r="C20" s="5">
        <v>8456</v>
      </c>
      <c r="D20" s="5">
        <v>812.07</v>
      </c>
      <c r="E20" s="5">
        <v>0</v>
      </c>
      <c r="F20" s="5">
        <v>1247.1</v>
      </c>
      <c r="G20" s="12">
        <v>1247.1</v>
      </c>
      <c r="H20" s="5">
        <v>900</v>
      </c>
      <c r="I20" s="5">
        <v>347.1</v>
      </c>
      <c r="J20" s="27">
        <f t="shared" si="10"/>
        <v>0.13455875926703187</v>
      </c>
      <c r="K20" s="11">
        <f t="shared" si="11"/>
        <v>0.10643330179754021</v>
      </c>
      <c r="L20" s="17">
        <f t="shared" si="12"/>
        <v>0.4274262071003731</v>
      </c>
      <c r="M20" s="19" t="s">
        <v>61</v>
      </c>
      <c r="N20" s="2" t="s">
        <v>62</v>
      </c>
      <c r="O20" s="2" t="s">
        <v>37</v>
      </c>
      <c r="P20" s="2" t="s">
        <v>63</v>
      </c>
      <c r="Q20" s="2" t="s">
        <v>64</v>
      </c>
      <c r="R20" s="2" t="s">
        <v>65</v>
      </c>
      <c r="S20" s="3" t="s">
        <v>65</v>
      </c>
      <c r="T20" s="2" t="s">
        <v>66</v>
      </c>
      <c r="U20" s="2" t="s">
        <v>67</v>
      </c>
      <c r="V20" s="27">
        <f t="shared" si="2"/>
        <v>0.6011084372493254</v>
      </c>
      <c r="W20" s="11">
        <f t="shared" si="3"/>
        <v>0.5200360653061858</v>
      </c>
      <c r="X20" s="17">
        <f t="shared" si="4"/>
        <v>0.7079692104894699</v>
      </c>
      <c r="Y20" s="18">
        <v>5737.1</v>
      </c>
      <c r="Z20" s="5">
        <v>3195</v>
      </c>
      <c r="AA20" s="5">
        <v>1341</v>
      </c>
      <c r="AB20" s="5">
        <v>2542.1</v>
      </c>
      <c r="AC20" s="5">
        <v>960</v>
      </c>
      <c r="AD20" s="29">
        <v>4426.5</v>
      </c>
      <c r="AE20" s="12">
        <v>4426.5</v>
      </c>
      <c r="AF20" s="5">
        <v>2154.1</v>
      </c>
      <c r="AG20" s="5">
        <v>2272.4</v>
      </c>
      <c r="AH20" s="27">
        <f t="shared" si="5"/>
        <v>0.7715570584441617</v>
      </c>
      <c r="AI20" s="11">
        <f t="shared" si="6"/>
        <v>0.6742097026604068</v>
      </c>
      <c r="AJ20" s="21">
        <f t="shared" si="7"/>
        <v>0.8939066126430905</v>
      </c>
      <c r="AK20" s="18">
        <f t="shared" si="8"/>
        <v>0.6369982991771298</v>
      </c>
      <c r="AL20" s="18">
        <f t="shared" si="0"/>
        <v>0.5677764008628666</v>
      </c>
      <c r="AM20" s="18">
        <f t="shared" si="0"/>
        <v>0.46648040554271736</v>
      </c>
      <c r="AN20" s="18">
        <f t="shared" si="9"/>
        <v>0.17044862119483628</v>
      </c>
      <c r="AO20" s="18">
        <f t="shared" si="1"/>
        <v>0.15417363735422096</v>
      </c>
      <c r="AP20" s="18">
        <f t="shared" si="1"/>
        <v>0.18593740215362053</v>
      </c>
    </row>
    <row r="21" spans="1:42" ht="12.75">
      <c r="A21" s="38" t="s">
        <v>7</v>
      </c>
      <c r="B21" s="18">
        <f aca="true" t="shared" si="13" ref="B21:G21">SUM(B13:B20)</f>
        <v>105735.17000000001</v>
      </c>
      <c r="C21" s="12">
        <f>SUM(C13:C20)</f>
        <v>86062</v>
      </c>
      <c r="D21" s="12">
        <f>SUM(D13:D20)</f>
        <v>19672.97</v>
      </c>
      <c r="E21" s="5">
        <f t="shared" si="13"/>
        <v>39245.600000000006</v>
      </c>
      <c r="F21" s="5">
        <f t="shared" si="13"/>
        <v>58888.5</v>
      </c>
      <c r="G21" s="12">
        <f t="shared" si="13"/>
        <v>64605.89999999999</v>
      </c>
      <c r="H21" s="5">
        <f>SUM(H14:H20)</f>
        <v>46607.7</v>
      </c>
      <c r="I21" s="5">
        <f>SUM(I14:I20)</f>
        <v>17998.2</v>
      </c>
      <c r="J21" s="27">
        <f>SUM(G21/B21)</f>
        <v>0.6110161831678143</v>
      </c>
      <c r="K21" s="11">
        <f>SUM(H21/C21)</f>
        <v>0.5415595733308545</v>
      </c>
      <c r="L21" s="17">
        <f>SUM(I21/D21)</f>
        <v>0.9148694884402304</v>
      </c>
      <c r="M21" s="19" t="s">
        <v>68</v>
      </c>
      <c r="N21" s="3" t="s">
        <v>69</v>
      </c>
      <c r="O21" s="3" t="s">
        <v>70</v>
      </c>
      <c r="P21" s="2" t="s">
        <v>71</v>
      </c>
      <c r="Q21" s="2" t="s">
        <v>72</v>
      </c>
      <c r="R21" s="2" t="s">
        <v>73</v>
      </c>
      <c r="S21" s="3" t="s">
        <v>74</v>
      </c>
      <c r="T21" s="2" t="s">
        <v>75</v>
      </c>
      <c r="U21" s="2" t="s">
        <v>76</v>
      </c>
      <c r="V21" s="27">
        <f t="shared" si="2"/>
        <v>0.5409847857735318</v>
      </c>
      <c r="W21" s="11">
        <f t="shared" si="3"/>
        <v>0.48109033642366006</v>
      </c>
      <c r="X21" s="17">
        <f t="shared" si="4"/>
        <v>0.7804941396326807</v>
      </c>
      <c r="Y21" s="18">
        <v>154893.5</v>
      </c>
      <c r="Z21" s="12">
        <v>122642.1</v>
      </c>
      <c r="AA21" s="12">
        <v>5759.6</v>
      </c>
      <c r="AB21" s="5">
        <v>32251.4</v>
      </c>
      <c r="AC21" s="5">
        <v>54310.8</v>
      </c>
      <c r="AD21" s="29">
        <v>82347.5</v>
      </c>
      <c r="AE21" s="12">
        <v>81522.9</v>
      </c>
      <c r="AF21" s="5">
        <v>55195.3</v>
      </c>
      <c r="AG21" s="5">
        <v>26327.6</v>
      </c>
      <c r="AH21" s="27">
        <f t="shared" si="5"/>
        <v>0.5263158234528885</v>
      </c>
      <c r="AI21" s="11">
        <f t="shared" si="6"/>
        <v>0.4500518174427868</v>
      </c>
      <c r="AJ21" s="21">
        <f t="shared" si="7"/>
        <v>0.8163242525905852</v>
      </c>
      <c r="AK21" s="18">
        <f t="shared" si="8"/>
        <v>-0.08470035971492573</v>
      </c>
      <c r="AL21" s="18">
        <f t="shared" si="0"/>
        <v>-0.0915077558880677</v>
      </c>
      <c r="AM21" s="18">
        <f t="shared" si="0"/>
        <v>-0.09854523584964525</v>
      </c>
      <c r="AN21" s="18">
        <f t="shared" si="9"/>
        <v>-0.014668962320643297</v>
      </c>
      <c r="AO21" s="18">
        <f t="shared" si="1"/>
        <v>-0.031038518980873286</v>
      </c>
      <c r="AP21" s="18">
        <f t="shared" si="1"/>
        <v>0.0358301129579045</v>
      </c>
    </row>
    <row r="22" spans="1:42" ht="13.5" thickBot="1">
      <c r="A22" s="40" t="s">
        <v>8</v>
      </c>
      <c r="B22" s="41">
        <v>19743.6</v>
      </c>
      <c r="C22" s="42">
        <v>19743.6</v>
      </c>
      <c r="D22" s="43"/>
      <c r="E22" s="43"/>
      <c r="F22" s="43"/>
      <c r="G22" s="43"/>
      <c r="H22" s="43"/>
      <c r="I22" s="43"/>
      <c r="J22" s="44"/>
      <c r="K22" s="44"/>
      <c r="L22" s="45"/>
      <c r="M22" s="24" t="s">
        <v>77</v>
      </c>
      <c r="N22" s="25" t="s">
        <v>77</v>
      </c>
      <c r="O22" s="20"/>
      <c r="P22" s="20"/>
      <c r="Q22" s="20"/>
      <c r="R22" s="20"/>
      <c r="S22" s="20"/>
      <c r="T22" s="20"/>
      <c r="U22" s="20"/>
      <c r="V22" s="44"/>
      <c r="W22" s="44"/>
      <c r="X22" s="45"/>
      <c r="Y22" s="41">
        <v>44420.5</v>
      </c>
      <c r="Z22" s="42">
        <v>44420.5</v>
      </c>
      <c r="AA22" s="43"/>
      <c r="AB22" s="43"/>
      <c r="AC22" s="43"/>
      <c r="AD22" s="43"/>
      <c r="AE22" s="43"/>
      <c r="AF22" s="43"/>
      <c r="AG22" s="43"/>
      <c r="AH22" s="27"/>
      <c r="AI22" s="11"/>
      <c r="AJ22" s="21"/>
      <c r="AK22" s="18"/>
      <c r="AL22" s="18"/>
      <c r="AM22" s="18"/>
      <c r="AN22" s="18"/>
      <c r="AO22" s="18"/>
      <c r="AP22" s="18"/>
    </row>
    <row r="23" spans="1:42" s="4" customFormat="1" ht="15.75" customHeight="1" thickBot="1">
      <c r="A23" s="46" t="s">
        <v>83</v>
      </c>
      <c r="B23" s="47">
        <f>SUM(B21:B22)</f>
        <v>125478.77000000002</v>
      </c>
      <c r="C23" s="47">
        <f aca="true" t="shared" si="14" ref="C23:I23">SUM(C21:C22)</f>
        <v>105805.6</v>
      </c>
      <c r="D23" s="47">
        <f t="shared" si="14"/>
        <v>19672.97</v>
      </c>
      <c r="E23" s="47">
        <f t="shared" si="14"/>
        <v>39245.600000000006</v>
      </c>
      <c r="F23" s="47">
        <f t="shared" si="14"/>
        <v>58888.5</v>
      </c>
      <c r="G23" s="47">
        <f t="shared" si="14"/>
        <v>64605.89999999999</v>
      </c>
      <c r="H23" s="47">
        <f t="shared" si="14"/>
        <v>46607.7</v>
      </c>
      <c r="I23" s="47">
        <f t="shared" si="14"/>
        <v>17998.2</v>
      </c>
      <c r="J23" s="48">
        <f>SUM(G23/B23)</f>
        <v>0.5148751458115184</v>
      </c>
      <c r="K23" s="48">
        <f>SUM(H23/C23)</f>
        <v>0.4405031491716884</v>
      </c>
      <c r="L23" s="49">
        <f>SUM(I23/D23)</f>
        <v>0.9148694884402304</v>
      </c>
      <c r="M23" s="47">
        <f>M21+M22</f>
        <v>149621</v>
      </c>
      <c r="N23" s="47">
        <f aca="true" t="shared" si="15" ref="N23:U23">N21+N22</f>
        <v>130292.86</v>
      </c>
      <c r="O23" s="47">
        <f t="shared" si="15"/>
        <v>5431.37</v>
      </c>
      <c r="P23" s="47">
        <f t="shared" si="15"/>
        <v>19328.14</v>
      </c>
      <c r="Q23" s="47">
        <f t="shared" si="15"/>
        <v>37552.59</v>
      </c>
      <c r="R23" s="47">
        <f t="shared" si="15"/>
        <v>50291.53</v>
      </c>
      <c r="S23" s="47">
        <f t="shared" si="15"/>
        <v>52269.29</v>
      </c>
      <c r="T23" s="47">
        <f t="shared" si="15"/>
        <v>37183.78</v>
      </c>
      <c r="U23" s="47">
        <f t="shared" si="15"/>
        <v>15085.5</v>
      </c>
      <c r="V23" s="48">
        <f t="shared" si="2"/>
        <v>0.34934461071641015</v>
      </c>
      <c r="W23" s="48">
        <f t="shared" si="3"/>
        <v>0.28538616774549275</v>
      </c>
      <c r="X23" s="49">
        <f t="shared" si="4"/>
        <v>0.7804941396326807</v>
      </c>
      <c r="Y23" s="47">
        <f>Y21+Y22</f>
        <v>199314</v>
      </c>
      <c r="Z23" s="47">
        <f aca="true" t="shared" si="16" ref="Z23:AG23">Z21+Z22</f>
        <v>167062.6</v>
      </c>
      <c r="AA23" s="47">
        <f t="shared" si="16"/>
        <v>5759.6</v>
      </c>
      <c r="AB23" s="47">
        <f t="shared" si="16"/>
        <v>32251.4</v>
      </c>
      <c r="AC23" s="47">
        <f t="shared" si="16"/>
        <v>54310.8</v>
      </c>
      <c r="AD23" s="47">
        <f t="shared" si="16"/>
        <v>82347.5</v>
      </c>
      <c r="AE23" s="47">
        <f t="shared" si="16"/>
        <v>81522.9</v>
      </c>
      <c r="AF23" s="47">
        <f t="shared" si="16"/>
        <v>55195.3</v>
      </c>
      <c r="AG23" s="47">
        <f t="shared" si="16"/>
        <v>26327.6</v>
      </c>
      <c r="AH23" s="27">
        <f t="shared" si="5"/>
        <v>0.4090174297841596</v>
      </c>
      <c r="AI23" s="11">
        <f t="shared" si="6"/>
        <v>0.33038693280243453</v>
      </c>
      <c r="AJ23" s="21">
        <f t="shared" si="7"/>
        <v>0.8163242525905852</v>
      </c>
      <c r="AK23" s="18">
        <f>AH23-J23</f>
        <v>-0.10585771602735877</v>
      </c>
      <c r="AL23" s="18">
        <f t="shared" si="0"/>
        <v>-0.1101162163692539</v>
      </c>
      <c r="AM23" s="18">
        <f t="shared" si="0"/>
        <v>-0.09854523584964525</v>
      </c>
      <c r="AN23" s="18">
        <f t="shared" si="9"/>
        <v>0.05967281906774946</v>
      </c>
      <c r="AO23" s="18">
        <f t="shared" si="1"/>
        <v>0.04500076505694178</v>
      </c>
      <c r="AP23" s="18">
        <f t="shared" si="1"/>
        <v>0.0358301129579045</v>
      </c>
    </row>
    <row r="27" spans="2:10" ht="12.75">
      <c r="B27" s="89" t="s">
        <v>90</v>
      </c>
      <c r="C27" s="89"/>
      <c r="D27" s="89"/>
      <c r="E27" s="89"/>
      <c r="I27" s="86" t="s">
        <v>112</v>
      </c>
      <c r="J27" s="86"/>
    </row>
  </sheetData>
  <sheetProtection/>
  <mergeCells count="72">
    <mergeCell ref="A5:J5"/>
    <mergeCell ref="A7:A11"/>
    <mergeCell ref="V9:V11"/>
    <mergeCell ref="J8:L8"/>
    <mergeCell ref="J9:J11"/>
    <mergeCell ref="K9:L9"/>
    <mergeCell ref="G8:I8"/>
    <mergeCell ref="G9:G11"/>
    <mergeCell ref="M9:M11"/>
    <mergeCell ref="S8:U8"/>
    <mergeCell ref="AE8:AG8"/>
    <mergeCell ref="B7:L7"/>
    <mergeCell ref="M7:X7"/>
    <mergeCell ref="H10:H11"/>
    <mergeCell ref="I10:I11"/>
    <mergeCell ref="K10:K11"/>
    <mergeCell ref="L10:L11"/>
    <mergeCell ref="AM10:AM11"/>
    <mergeCell ref="W10:W11"/>
    <mergeCell ref="X10:X11"/>
    <mergeCell ref="N10:O10"/>
    <mergeCell ref="N9:P9"/>
    <mergeCell ref="P10:P11"/>
    <mergeCell ref="U10:U11"/>
    <mergeCell ref="Q8:Q11"/>
    <mergeCell ref="W9:X9"/>
    <mergeCell ref="AK9:AK11"/>
    <mergeCell ref="S9:S11"/>
    <mergeCell ref="T10:T11"/>
    <mergeCell ref="M8:P8"/>
    <mergeCell ref="B27:E27"/>
    <mergeCell ref="I27:J27"/>
    <mergeCell ref="B8:D8"/>
    <mergeCell ref="C10:C11"/>
    <mergeCell ref="D10:D11"/>
    <mergeCell ref="E8:E11"/>
    <mergeCell ref="B9:B11"/>
    <mergeCell ref="F8:F11"/>
    <mergeCell ref="H9:I9"/>
    <mergeCell ref="AA6:AB6"/>
    <mergeCell ref="AA1:AB1"/>
    <mergeCell ref="U3:AB3"/>
    <mergeCell ref="AA4:AB4"/>
    <mergeCell ref="Z10:AA10"/>
    <mergeCell ref="AB10:AB11"/>
    <mergeCell ref="R8:R11"/>
    <mergeCell ref="V8:X8"/>
    <mergeCell ref="Y7:AJ7"/>
    <mergeCell ref="Y8:AB8"/>
    <mergeCell ref="AC8:AC11"/>
    <mergeCell ref="Y9:Y11"/>
    <mergeCell ref="Z9:AB9"/>
    <mergeCell ref="AE9:AE11"/>
    <mergeCell ref="AH9:AH11"/>
    <mergeCell ref="AI9:AJ9"/>
    <mergeCell ref="AD8:AD11"/>
    <mergeCell ref="AN7:AP7"/>
    <mergeCell ref="AN8:AP8"/>
    <mergeCell ref="AN9:AN11"/>
    <mergeCell ref="AO9:AP9"/>
    <mergeCell ref="AO10:AO11"/>
    <mergeCell ref="AP10:AP11"/>
    <mergeCell ref="AH8:AJ8"/>
    <mergeCell ref="AK7:AM7"/>
    <mergeCell ref="Z2:AC2"/>
    <mergeCell ref="AF10:AF11"/>
    <mergeCell ref="AG10:AG11"/>
    <mergeCell ref="AI10:AI11"/>
    <mergeCell ref="AJ10:AJ11"/>
    <mergeCell ref="AK8:AM8"/>
    <mergeCell ref="AL9:AM9"/>
    <mergeCell ref="AL10:AL11"/>
  </mergeCells>
  <printOptions/>
  <pageMargins left="0.1968503937007874" right="0.15748031496062992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2012-04-28T09:09:30Z</cp:lastPrinted>
  <dcterms:created xsi:type="dcterms:W3CDTF">2012-04-13T07:57:37Z</dcterms:created>
  <dcterms:modified xsi:type="dcterms:W3CDTF">2012-06-22T02:30:51Z</dcterms:modified>
  <cp:category/>
  <cp:version/>
  <cp:contentType/>
  <cp:contentStatus/>
</cp:coreProperties>
</file>