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015" windowHeight="9975" activeTab="1"/>
  </bookViews>
  <sheets>
    <sheet name="приложение 2" sheetId="1" r:id="rId1"/>
    <sheet name="приложение 3" sheetId="2" r:id="rId2"/>
  </sheets>
  <definedNames>
    <definedName name="_xlnm.Print_Area" localSheetId="0">'приложение 2'!$A$1:$Q$108</definedName>
  </definedNames>
  <calcPr fullCalcOnLoad="1"/>
</workbook>
</file>

<file path=xl/sharedStrings.xml><?xml version="1.0" encoding="utf-8"?>
<sst xmlns="http://schemas.openxmlformats.org/spreadsheetml/2006/main" count="354" uniqueCount="247">
  <si>
    <t xml:space="preserve"> Код</t>
  </si>
  <si>
    <t>1 00 00000 00 0000 000</t>
  </si>
  <si>
    <t xml:space="preserve">НАЛОГОВЫЕ И НЕНАЛОГОВЫЕ ДОХОДЫ 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</si>
  <si>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</si>
  <si>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</si>
  <si>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</si>
  <si>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</si>
  <si>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</si>
  <si>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</si>
  <si>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1 01 02040 01 0000 110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</si>
  <si>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</si>
  <si>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1 05 00000 00 0000 000</t>
  </si>
  <si>
    <t>НАЛОГИ НА СОВОКУПНЫЙ ДОХОД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</si>
  <si>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</si>
  <si>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</si>
  <si>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1 06 00000 00 0000 000</t>
  </si>
  <si>
    <t>НАЛОГИ НА ИМУЩЕСТВО</t>
  </si>
  <si>
    <t>1 06 02000 02 0000 110</t>
  </si>
  <si>
    <t>Налог на имущество организаций</t>
  </si>
  <si>
    <t>1 06 02010 02 0000 110</t>
  </si>
  <si>
    <t>Налог на имущество организаций по имуществу, не входящему в Единую систему газоснабжения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</si>
  <si>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</si>
  <si>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</si>
  <si>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</si>
  <si>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</si>
  <si>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</si>
  <si>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1 08 00000 00 0000 000</t>
  </si>
  <si>
    <t>ГОСУДАРСТВЕННАЯ ПОШЛИНА</t>
  </si>
  <si>
    <t>1 08 03010 01 0000 110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</si>
  <si>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</si>
  <si>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</si>
  <si>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</si>
  <si>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</si>
  <si>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</si>
  <si>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</si>
  <si>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</si>
  <si>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</si>
  <si>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</si>
  <si>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1 11 05010 00 0000 120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</si>
  <si>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</si>
  <si>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</si>
  <si>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</si>
  <si>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</si>
  <si>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1 11 07015 05 0000 120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</si>
  <si>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</si>
  <si>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</si>
  <si>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1 12 00000 00 0000 120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</si>
  <si>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</si>
  <si>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</si>
  <si>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</si>
  <si>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</si>
  <si>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</si>
  <si>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1 14 02000 00 0000 000</t>
  </si>
  <si>
    <t xml:space="preserve">Доходы от реализации имущества, находящегося в государственной и муниципальной собственности (за исключением имущества автономных учреждений, а так же имущества государственных и  муниципальных унитарных предприятий, в том числе казенных) </t>
  </si>
  <si>
    <t xml:space="preserve">1 14 02033 05 0000 410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</si>
  <si>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</si>
  <si>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</si>
  <si>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</si>
  <si>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</si>
  <si>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</si>
  <si>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</si>
  <si>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</si>
  <si>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</si>
  <si>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</si>
  <si>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</si>
  <si>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</si>
  <si>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1 16 25060 01 0000 140</t>
  </si>
  <si>
    <t>Денежные взыскания (штрафы) за нарушение земельного законодательства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</si>
  <si>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</si>
  <si>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</si>
  <si>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</si>
  <si>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</si>
  <si>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</si>
  <si>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</si>
  <si>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</si>
  <si>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</si>
  <si>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</si>
  <si>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</si>
  <si>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</si>
  <si>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</si>
  <si>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</si>
  <si>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</si>
  <si>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2 02 02999 05 0000 151</t>
  </si>
  <si>
    <t xml:space="preserve">Прочие субсидии бюджетам муниципальных районов </t>
  </si>
  <si>
    <t>2 02 03000 00 0000 151</t>
  </si>
  <si>
    <t>Субвенции бюджетам субъектов Российской Федерации и муниципальных образований</t>
  </si>
  <si>
    <t>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</si>
  <si>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</si>
  <si>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2 02 03003 05 0000 151</t>
  </si>
  <si>
    <t>Субвенции бюджетам муниципальных районов на государственную регистрацию актов гражданского состояния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</si>
  <si>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</si>
  <si>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</si>
  <si>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</si>
  <si>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</si>
  <si>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2 02 03055 05 0000 151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</si>
  <si>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</si>
  <si>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2 02 03070 05 0000 151</t>
  </si>
  <si>
    <t>Субвенции бюджетам муниципальных районов на обеспечение жильем отдельных категорий граждан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</si>
  <si>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2 02 04000 00 0000 151</t>
  </si>
  <si>
    <t>Иные межбюджетные трансферты</t>
  </si>
  <si>
    <t>2 02 04005 05 0000 151</t>
  </si>
  <si>
    <t>Межбюджетные трансферты, передаваемые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безопасности, и социальных выплат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</si>
  <si>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</si>
  <si>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</si>
  <si>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ВСЕГО ДОХОДОВ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</si>
  <si>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</si>
  <si>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</t>
  </si>
  <si>
    <t>Задолженность и перерасчеты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</si>
  <si>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</si>
  <si>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</si>
  <si>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</si>
  <si>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 xml:space="preserve">Денежные взыскания (штрафы) за нарушение законодательства о налогах и сборах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</si>
  <si>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</si>
  <si>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</si>
  <si>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неналоговые доходы</t>
  </si>
  <si>
    <t>Невыясненные поступления, зачисляемые в бюджеты муниципальных районов</t>
  </si>
  <si>
    <t>Невыясненые поступления</t>
  </si>
  <si>
    <t>20202077050000151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</si>
  <si>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</si>
  <si>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Субсидии муниципальных районов на обеспечение мероприятий по переселению граждан из аварийного жилищного фонда за счет средств бюджетов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</si>
  <si>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</si>
  <si>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</si>
  <si>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</si>
  <si>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</si>
  <si>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Прочие межбюджетные трансферты, передаваемые бюджетам муниципальных районов</t>
  </si>
  <si>
    <t>21800000000000000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</si>
  <si>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лет, из бюджетов поселений</t>
  </si>
  <si>
    <t>Возврат остатков субсидий, субвенций и иных межбюджетных трансфертов, имеющих целевое значение, прошлых лет, из бюджетов муниципальных районов</t>
  </si>
  <si>
    <t xml:space="preserve">Аудитор КСП                                               </t>
  </si>
  <si>
    <t>решение ЗС АМР № 290</t>
  </si>
  <si>
    <t>НАЛОГ НА ДОХОДЫ ФИЗИЧЕСКИХ ЛИЦ</t>
  </si>
  <si>
    <t>Показатели</t>
  </si>
  <si>
    <t>Возврат остатков субсидий</t>
  </si>
  <si>
    <t xml:space="preserve">дотации </t>
  </si>
  <si>
    <t xml:space="preserve">субсидии </t>
  </si>
  <si>
    <t xml:space="preserve">субвенции </t>
  </si>
  <si>
    <t>налог на доходы физических лиц с доходов,полученных физическими лицами не являющимися налоговыми резидентами РФ</t>
  </si>
  <si>
    <t>решение ЗС АМР № 296</t>
  </si>
  <si>
    <t>решение ЗС АМР № 306</t>
  </si>
  <si>
    <t>решение ЗС АМР № 314</t>
  </si>
  <si>
    <t>Прочие поступления от денежных взысканий (штрафов) и иных сумм в возмещение ущерба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</si>
  <si>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</si>
  <si>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r>
      <t>20202085050000151</t>
    </r>
    <r>
      <rPr>
        <b/>
        <i/>
        <sz val="11"/>
        <color indexed="10"/>
        <rFont val="Times New Roman"/>
        <family val="1"/>
      </rPr>
      <t xml:space="preserve"> - строка дополнительно включена по итогам полугодия</t>
    </r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</si>
  <si>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</si>
  <si>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Утверждено решением о бюджете №260</t>
  </si>
  <si>
    <t>уточненный план в соответствии с решениями ЗС АМР</t>
  </si>
  <si>
    <t>решение ЗС АМР № 334</t>
  </si>
  <si>
    <t>решение ЗС АМР № 322</t>
  </si>
  <si>
    <r>
  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          </t>
    </r>
    <r>
      <rPr>
        <b/>
        <i/>
        <sz val="11"/>
        <color indexed="10"/>
        <rFont val="Times New Roman"/>
        <family val="1"/>
      </rPr>
      <t>(по итогам 1 полугодия 19,3; по итогам за 9 месяцев - 0,0)</t>
    </r>
  </si>
  <si>
    <r>
      <t xml:space="preserve">Возврат остатков субсидий, субвенций и иных межбюджетных трансфертов, имеющих целевое значение, прошлых лет </t>
    </r>
    <r>
      <rPr>
        <b/>
        <i/>
        <sz val="11"/>
        <color indexed="10"/>
        <rFont val="Times New Roman"/>
        <family val="1"/>
      </rPr>
      <t>(по итогам 1 полугодия - -3001,3, по итогам 9 месяцев - 0,0)</t>
    </r>
  </si>
  <si>
    <t>прочие местные налоги и сборы, мобилизуемые на территориях муниципальных районов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</si>
  <si>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</si>
  <si>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r>
      <t xml:space="preserve">11632000050000100 </t>
    </r>
    <r>
      <rPr>
        <b/>
        <i/>
        <sz val="11"/>
        <color indexed="10"/>
        <rFont val="Times New Roman"/>
        <family val="1"/>
      </rPr>
      <t>(данный код появился при отчете за 9 месяцев)</t>
    </r>
  </si>
  <si>
    <t>Прочие неналоговые доходы бюджетов муниципальных районов</t>
  </si>
  <si>
    <r>
      <t>11705050050000180</t>
    </r>
    <r>
      <rPr>
        <b/>
        <i/>
        <sz val="11"/>
        <color indexed="10"/>
        <rFont val="Times New Roman"/>
        <family val="1"/>
      </rPr>
      <t xml:space="preserve"> (данный код появился при отчете за 9 месяцев)</t>
    </r>
  </si>
  <si>
    <r>
      <t xml:space="preserve">11705000000000180 </t>
    </r>
    <r>
      <rPr>
        <b/>
        <i/>
        <sz val="11"/>
        <color indexed="10"/>
        <rFont val="Times New Roman"/>
        <family val="1"/>
      </rPr>
      <t>(данный код появился при отчете за 9 месяцев)</t>
    </r>
  </si>
  <si>
    <t>О.А.  Ангельхер</t>
  </si>
  <si>
    <t>решение ЗС АМР № 359</t>
  </si>
  <si>
    <t>уточненный план согласно проекту решения ЗС АМР "Об утверждении отчета об исполнении бюджета АМР за 2011 год"</t>
  </si>
  <si>
    <t>фактически исполнено по итогам 2011 года</t>
  </si>
  <si>
    <t>налог на доходы физических лиц с доходов,полученных физическими лицами, являющимися налоговыми резидентами РФ в виде дивидентов от долевого участия в деятельности организаций</t>
  </si>
  <si>
    <t xml:space="preserve">1 01 02021 01 0000 110 </t>
  </si>
  <si>
    <t xml:space="preserve">1 01 02022 01 0000 110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</si>
  <si>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</si>
  <si>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r>
      <t xml:space="preserve">1 05 02000 00 0000 110 </t>
    </r>
    <r>
      <rPr>
        <b/>
        <i/>
        <sz val="11"/>
        <color indexed="10"/>
        <rFont val="Times New Roman"/>
        <family val="1"/>
      </rPr>
      <t xml:space="preserve">- в решении ЗС АМР № 260 утвержден код 1 05 02000 02 0000 110 </t>
    </r>
  </si>
  <si>
    <r>
      <t xml:space="preserve">1 05 03000 00 0000 110  </t>
    </r>
    <r>
      <rPr>
        <b/>
        <i/>
        <sz val="11"/>
        <color indexed="10"/>
        <rFont val="Times New Roman"/>
        <family val="1"/>
      </rPr>
      <t>- в решении ЗС АМР № 260 утвержден код 1 05 03000 01 0000 110</t>
    </r>
  </si>
  <si>
    <r>
      <t xml:space="preserve">1 06 04000 02 0000 110  </t>
    </r>
    <r>
      <rPr>
        <b/>
        <i/>
        <sz val="11"/>
        <color indexed="10"/>
        <rFont val="Times New Roman"/>
        <family val="1"/>
      </rPr>
      <t>- в решении ЗС АМР № 260 утвержден код 1 06 04000 02 0000 110</t>
    </r>
  </si>
  <si>
    <r>
      <t xml:space="preserve">1 08 03000 01 0000 110 </t>
    </r>
    <r>
      <rPr>
        <b/>
        <i/>
        <sz val="11"/>
        <color indexed="10"/>
        <rFont val="Times New Roman"/>
        <family val="1"/>
      </rPr>
      <t>- строка включена по итогам за 2011 год</t>
    </r>
  </si>
  <si>
    <r>
      <t xml:space="preserve">10900000000000000 </t>
    </r>
    <r>
      <rPr>
        <b/>
        <i/>
        <sz val="11"/>
        <color indexed="10"/>
        <rFont val="Times New Roman"/>
        <family val="1"/>
      </rPr>
      <t xml:space="preserve"> - строка включена по итогам за первый квартал 2011г. </t>
    </r>
  </si>
  <si>
    <r>
      <t xml:space="preserve">10102070010000100 </t>
    </r>
    <r>
      <rPr>
        <b/>
        <sz val="11"/>
        <color indexed="10"/>
        <rFont val="Times New Roman"/>
        <family val="1"/>
      </rPr>
      <t>-</t>
    </r>
    <r>
      <rPr>
        <sz val="11"/>
        <color indexed="8"/>
        <rFont val="Times New Roman"/>
        <family val="1"/>
      </rPr>
      <t xml:space="preserve"> </t>
    </r>
    <r>
      <rPr>
        <b/>
        <i/>
        <sz val="11"/>
        <color indexed="10"/>
        <rFont val="Times New Roman"/>
        <family val="1"/>
      </rPr>
      <t>строка дополнительно включена по итогам за первый квартал 2011г.</t>
    </r>
  </si>
  <si>
    <r>
      <t xml:space="preserve">10907030050000110 </t>
    </r>
    <r>
      <rPr>
        <b/>
        <i/>
        <sz val="11"/>
        <color indexed="10"/>
        <rFont val="Times New Roman"/>
        <family val="1"/>
      </rPr>
      <t xml:space="preserve"> - строка включена по итогам за первый квартал 2011г</t>
    </r>
    <r>
      <rPr>
        <sz val="11"/>
        <rFont val="Times New Roman"/>
        <family val="1"/>
      </rPr>
      <t xml:space="preserve">. </t>
    </r>
  </si>
  <si>
    <r>
      <t xml:space="preserve">10907050050000110  </t>
    </r>
    <r>
      <rPr>
        <b/>
        <i/>
        <sz val="11"/>
        <color indexed="10"/>
        <rFont val="Times New Roman"/>
        <family val="1"/>
      </rPr>
      <t xml:space="preserve">- строка включена по итогам за 2011г. 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</si>
  <si>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</si>
  <si>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r>
      <t>1 11 05030 00 0000 120</t>
    </r>
    <r>
      <rPr>
        <b/>
        <i/>
        <sz val="11"/>
        <color indexed="10"/>
        <rFont val="Times New Roman"/>
        <family val="1"/>
      </rPr>
      <t xml:space="preserve"> - строка появилась по итогам за 2011г.</t>
    </r>
  </si>
  <si>
    <r>
      <t xml:space="preserve">1130000000000000 </t>
    </r>
    <r>
      <rPr>
        <b/>
        <i/>
        <sz val="11"/>
        <color indexed="10"/>
        <rFont val="Times New Roman"/>
        <family val="1"/>
      </rPr>
      <t>- строка появилась по итогам за первый квартал 2011г.</t>
    </r>
  </si>
  <si>
    <r>
      <t xml:space="preserve">11303050050000130 </t>
    </r>
    <r>
      <rPr>
        <b/>
        <i/>
        <sz val="11"/>
        <color indexed="10"/>
        <rFont val="Times New Roman"/>
        <family val="1"/>
      </rPr>
      <t>- строка появилась по итогам за первый квартал 2011г.</t>
    </r>
  </si>
  <si>
    <r>
      <t xml:space="preserve">224,6 </t>
    </r>
    <r>
      <rPr>
        <b/>
        <i/>
        <sz val="11"/>
        <color indexed="10"/>
        <rFont val="Times New Roman"/>
        <family val="1"/>
      </rPr>
      <t>(по итогам за 9 месяцев 2011г фактическое исполнение - 257,1)</t>
    </r>
  </si>
  <si>
    <r>
      <rPr>
        <sz val="11"/>
        <rFont val="Times New Roman"/>
        <family val="1"/>
      </rPr>
      <t>224,6</t>
    </r>
    <r>
      <rPr>
        <b/>
        <sz val="11"/>
        <rFont val="Times New Roman"/>
        <family val="1"/>
      </rPr>
      <t xml:space="preserve"> </t>
    </r>
    <r>
      <rPr>
        <b/>
        <i/>
        <sz val="11"/>
        <color indexed="10"/>
        <rFont val="Times New Roman"/>
        <family val="1"/>
      </rPr>
      <t>(по итогам за 9 месяцев 2011г фактическое исполнение - 257,1)</t>
    </r>
  </si>
  <si>
    <r>
      <t xml:space="preserve">11603030010000140 </t>
    </r>
    <r>
      <rPr>
        <b/>
        <i/>
        <sz val="12"/>
        <color indexed="10"/>
        <rFont val="Times New Roman"/>
        <family val="1"/>
      </rPr>
      <t>- строка включена по итогам за первый квартал 2011г.</t>
    </r>
  </si>
  <si>
    <r>
      <t xml:space="preserve">11603000010000100 </t>
    </r>
    <r>
      <rPr>
        <b/>
        <i/>
        <sz val="11"/>
        <color indexed="10"/>
        <rFont val="Times New Roman"/>
        <family val="1"/>
      </rPr>
      <t>- строка включена по итогам за первый квартал 2011г.</t>
    </r>
  </si>
  <si>
    <r>
      <t>11628000010000140</t>
    </r>
    <r>
      <rPr>
        <b/>
        <i/>
        <sz val="11"/>
        <color indexed="10"/>
        <rFont val="Times New Roman"/>
        <family val="1"/>
      </rPr>
      <t xml:space="preserve"> - строка включена по итогам за первый квартал 2011г.</t>
    </r>
  </si>
  <si>
    <r>
      <t xml:space="preserve">11690000000000140  </t>
    </r>
    <r>
      <rPr>
        <b/>
        <i/>
        <sz val="11"/>
        <color indexed="10"/>
        <rFont val="Times New Roman"/>
        <family val="1"/>
      </rPr>
      <t>- строка включена по итогам за первое полугодие 2011г.</t>
    </r>
  </si>
  <si>
    <r>
      <t>11700000000000000</t>
    </r>
    <r>
      <rPr>
        <b/>
        <i/>
        <sz val="11"/>
        <color indexed="10"/>
        <rFont val="Times New Roman"/>
        <family val="1"/>
      </rPr>
      <t xml:space="preserve"> - строка включена по итогам за первый квартал 2011г.</t>
    </r>
  </si>
  <si>
    <r>
      <t xml:space="preserve">11701000000000180  </t>
    </r>
    <r>
      <rPr>
        <b/>
        <i/>
        <sz val="11"/>
        <color indexed="10"/>
        <rFont val="Times New Roman"/>
        <family val="1"/>
      </rPr>
      <t>- строка включена по итогам за первый квартал 2011г. И исключена по итогам за 2011 год</t>
    </r>
  </si>
  <si>
    <r>
      <t>11701050050000180</t>
    </r>
    <r>
      <rPr>
        <b/>
        <i/>
        <sz val="11"/>
        <color indexed="10"/>
        <rFont val="Times New Roman"/>
        <family val="1"/>
      </rPr>
      <t xml:space="preserve"> - строка включена по итогам за первый квартал 2011г. И исключена по итогам за 2011 год</t>
    </r>
  </si>
  <si>
    <r>
      <t xml:space="preserve">3,5 </t>
    </r>
    <r>
      <rPr>
        <b/>
        <i/>
        <sz val="11"/>
        <color indexed="10"/>
        <rFont val="Times New Roman"/>
        <family val="1"/>
      </rPr>
      <t>- по итогам за 9 месяцев</t>
    </r>
  </si>
  <si>
    <r>
      <t>3,5</t>
    </r>
    <r>
      <rPr>
        <b/>
        <i/>
        <sz val="11"/>
        <color indexed="10"/>
        <rFont val="Times New Roman"/>
        <family val="1"/>
      </rPr>
      <t xml:space="preserve"> - по итогам за 9 месяцев</t>
    </r>
  </si>
  <si>
    <t>Субсидии бюджетам муниципальных районов на обеспечение жильем молодых семей</t>
  </si>
  <si>
    <r>
      <t>1854,00</t>
    </r>
    <r>
      <rPr>
        <b/>
        <i/>
        <sz val="11"/>
        <color indexed="10"/>
        <rFont val="Times New Roman"/>
        <family val="1"/>
      </rPr>
      <t xml:space="preserve"> (по итогам за 9 месяцев 2011 - 2364,00)</t>
    </r>
  </si>
  <si>
    <r>
      <t>20202089050002151</t>
    </r>
    <r>
      <rPr>
        <b/>
        <i/>
        <sz val="11"/>
        <color indexed="10"/>
        <rFont val="Times New Roman"/>
        <family val="1"/>
      </rPr>
      <t xml:space="preserve"> - строка дополнительно включена по итогам полугодия</t>
    </r>
  </si>
  <si>
    <r>
      <t xml:space="preserve">20203021050000151 </t>
    </r>
    <r>
      <rPr>
        <b/>
        <i/>
        <sz val="11"/>
        <color indexed="10"/>
        <rFont val="Times New Roman"/>
        <family val="1"/>
      </rPr>
      <t>- строка включена по итогам за первый квартал 2011г.</t>
    </r>
  </si>
  <si>
    <r>
      <t xml:space="preserve">20203046050000151 </t>
    </r>
    <r>
      <rPr>
        <b/>
        <i/>
        <sz val="11"/>
        <color indexed="10"/>
        <rFont val="Times New Roman"/>
        <family val="1"/>
      </rPr>
      <t>- строка включена по итогам за первый квартал 2011г.</t>
    </r>
  </si>
  <si>
    <r>
      <t xml:space="preserve">20203069050000151 </t>
    </r>
    <r>
      <rPr>
        <b/>
        <i/>
        <sz val="12"/>
        <color indexed="10"/>
        <rFont val="Times New Roman"/>
        <family val="1"/>
      </rPr>
      <t xml:space="preserve"> - строка включена по итогам первого квартала 2011г.</t>
    </r>
  </si>
  <si>
    <r>
      <t>2 02 03078 05 0000 151</t>
    </r>
    <r>
      <rPr>
        <b/>
        <i/>
        <sz val="11"/>
        <color indexed="10"/>
        <rFont val="Times New Roman"/>
        <family val="1"/>
      </rPr>
      <t xml:space="preserve"> - строка включена по итогам за 2011 год</t>
    </r>
  </si>
  <si>
    <t>Субвенции бюджетам муниципальных районов на модернизацию региональных систем общего образования</t>
  </si>
  <si>
    <r>
      <t>Прочие субвенции бюджетам муниципальных районов</t>
    </r>
    <r>
      <rPr>
        <sz val="12"/>
        <color indexed="8"/>
        <rFont val="Times New Roman"/>
        <family val="1"/>
      </rPr>
      <t xml:space="preserve"> </t>
    </r>
  </si>
  <si>
    <t>Межбюджетные трансферты, передаваемые бюджетам муниципальных районов на для компенсации дополнительных расходов, возникших в результате решений, принятых органами власти другого уровня</t>
  </si>
  <si>
    <r>
      <t xml:space="preserve">20204029050000151 </t>
    </r>
    <r>
      <rPr>
        <b/>
        <sz val="11"/>
        <color indexed="10"/>
        <rFont val="Times New Roman"/>
        <family val="1"/>
      </rPr>
      <t>- строка появилась по итогам за 1 квартал 2011г.</t>
    </r>
  </si>
  <si>
    <t>20700000000000180</t>
  </si>
  <si>
    <t>Прочие безвозмездные поступления</t>
  </si>
  <si>
    <t>20705000050000180</t>
  </si>
  <si>
    <t>Прочие безвозмездные поступления в бюджеты муниципальных районов</t>
  </si>
  <si>
    <r>
      <t xml:space="preserve">20204999050000151  </t>
    </r>
    <r>
      <rPr>
        <b/>
        <i/>
        <sz val="11"/>
        <color indexed="10"/>
        <rFont val="Times New Roman"/>
        <family val="1"/>
      </rPr>
      <t xml:space="preserve"> - строка включена по итогам за 1 квартал 2011г.</t>
    </r>
  </si>
  <si>
    <r>
      <t xml:space="preserve">21905000050000100 </t>
    </r>
    <r>
      <rPr>
        <b/>
        <i/>
        <sz val="11"/>
        <color indexed="10"/>
        <rFont val="Times New Roman"/>
        <family val="1"/>
      </rPr>
      <t xml:space="preserve"> - строка включена по итогам за 1 квартал 2011г.</t>
    </r>
  </si>
  <si>
    <r>
      <t xml:space="preserve">21900000000000000 </t>
    </r>
    <r>
      <rPr>
        <b/>
        <i/>
        <sz val="11"/>
        <color indexed="10"/>
        <rFont val="Times New Roman"/>
        <family val="1"/>
      </rPr>
      <t xml:space="preserve"> - строка включена по итогам за 1 квартал 2011г.</t>
    </r>
  </si>
  <si>
    <r>
      <t xml:space="preserve">21805030050000100 </t>
    </r>
    <r>
      <rPr>
        <b/>
        <i/>
        <sz val="11"/>
        <color indexed="10"/>
        <rFont val="Times New Roman"/>
        <family val="1"/>
      </rPr>
      <t xml:space="preserve"> - строка включена по итогам за 1 квартал 2011г.</t>
    </r>
  </si>
  <si>
    <r>
      <rPr>
        <sz val="11"/>
        <rFont val="Times New Roman"/>
        <family val="1"/>
      </rPr>
      <t>10102030010000110</t>
    </r>
    <r>
      <rPr>
        <b/>
        <i/>
        <sz val="11"/>
        <color indexed="10"/>
        <rFont val="Times New Roman"/>
        <family val="1"/>
      </rPr>
      <t xml:space="preserve"> - строка дополнительно включеная по итогам 2011 г.</t>
    </r>
  </si>
  <si>
    <r>
      <t xml:space="preserve">10102050010000110 </t>
    </r>
    <r>
      <rPr>
        <b/>
        <i/>
        <sz val="11"/>
        <color indexed="10"/>
        <rFont val="Times New Roman"/>
        <family val="1"/>
      </rPr>
      <t>- строка дополнительно включена по итогам полугодия 2011г.</t>
    </r>
  </si>
  <si>
    <r>
      <t xml:space="preserve">8446,5 </t>
    </r>
    <r>
      <rPr>
        <b/>
        <i/>
        <sz val="11"/>
        <color indexed="10"/>
        <rFont val="Times New Roman"/>
        <family val="1"/>
      </rPr>
      <t>(изменили первоначальный план на 5546,5 по данному коду)</t>
    </r>
  </si>
  <si>
    <r>
      <t>2 02 02008 05 0000 151</t>
    </r>
    <r>
      <rPr>
        <b/>
        <i/>
        <sz val="11"/>
        <color indexed="10"/>
        <rFont val="Times New Roman"/>
        <family val="1"/>
      </rPr>
      <t xml:space="preserve"> - строка дополнительно включена по итогам за 2011 год</t>
    </r>
  </si>
  <si>
    <r>
      <t xml:space="preserve">4487,00 </t>
    </r>
    <r>
      <rPr>
        <b/>
        <i/>
        <sz val="11"/>
        <color indexed="10"/>
        <rFont val="Times New Roman"/>
        <family val="1"/>
      </rPr>
      <t>(по итогам за 9 мес 2011г - 4647,00)</t>
    </r>
  </si>
  <si>
    <t>процент исполнения за 2009 год</t>
  </si>
  <si>
    <t>фактическое исполнение за 2009 год</t>
  </si>
  <si>
    <t>уточненный план за 2009 год</t>
  </si>
  <si>
    <t>уточненный план за 2010 год</t>
  </si>
  <si>
    <t>фактическое исполнение за 2010 год</t>
  </si>
  <si>
    <t>процент исполнения за 2010 год</t>
  </si>
  <si>
    <t>уточненный план за 2011 год</t>
  </si>
  <si>
    <t>фактическое исполнение за 2011 год</t>
  </si>
  <si>
    <t>процент исполнения за 2011 год</t>
  </si>
  <si>
    <t>ЗАДОЛЖЕННОСТЬ И ПЕРЕРАСЧЕТЫ ПО ОТМЕНЕННЫМ НАЛОГАМ, СБОРАМ И ИНЫМ ОБЯЗАТЕЛЬНЫМ ПЛАТЕЖАМ</t>
  </si>
  <si>
    <t>ПРОЧИЕ НЕНАЛОГОВЫЕ ДОХОДЫ</t>
  </si>
  <si>
    <t>ДОХОДЫ ОТ ОКАЗАНИЯ ПЛАТНЫХ УСЛУГ И КОМПЕНСАЦИИ ЗАТРАТ ГОСУДАРСТВА</t>
  </si>
  <si>
    <t>Доходы от возврата остатков субсидий, субвенций и иных межбюджетных трансфертов, имеющих целевое назначение, прошлых лет</t>
  </si>
  <si>
    <t>Доходы от предпринимательской и иной приносящей доход деятельности</t>
  </si>
  <si>
    <t>рост/снижение доходов 2011г по отношению к 2009г. (гр.9-гр.3)</t>
  </si>
  <si>
    <t>рост/снижение доходов 2011г по отношению к 2010г. (гр.9-гр.6)</t>
  </si>
  <si>
    <t>процент роста/снижения доходов 2011г по отношению к 2009г. (гр.10-гр.4)</t>
  </si>
  <si>
    <t>процент роста /снижения доходов 2011г по отношению к 2010г. (гр.10-гр.7)</t>
  </si>
  <si>
    <r>
      <t xml:space="preserve">1 01 02010 01 0000 110 </t>
    </r>
    <r>
      <rPr>
        <b/>
        <i/>
        <sz val="11"/>
        <color indexed="10"/>
        <rFont val="Times New Roman"/>
        <family val="1"/>
      </rPr>
      <t>(строка дополнительно включена по итогам за первый квартал 2011 год)</t>
    </r>
  </si>
  <si>
    <r>
      <t>1 11 05000 00 0000 120</t>
    </r>
    <r>
      <rPr>
        <b/>
        <i/>
        <sz val="11"/>
        <color indexed="10"/>
        <rFont val="Times New Roman"/>
        <family val="1"/>
      </rPr>
      <t xml:space="preserve"> - строка включена по итогам за 2011 год</t>
    </r>
  </si>
  <si>
    <r>
  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  </r>
    <r>
      <rPr>
        <b/>
        <i/>
        <sz val="11"/>
        <color indexed="10"/>
        <rFont val="Times New Roman"/>
        <family val="1"/>
      </rPr>
      <t xml:space="preserve"> - наименование в решении ЗС АМР № 260 по данному коду дохода "Доходы,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казенных)"</t>
    </r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</si>
  <si>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  </r>
    <r>
      <rPr>
        <b/>
        <i/>
        <sz val="11"/>
        <color indexed="10"/>
        <rFont val="Times New Roman"/>
        <family val="1"/>
      </rPr>
      <t xml:space="preserve"> - наименование кода дохода не соотвествует приказу Минфина № 190н от 28.12.2010г.</t>
    </r>
  </si>
  <si>
    <t>Платежи при пользовании природными ресурсами</t>
  </si>
  <si>
    <r>
      <rPr>
        <b/>
        <sz val="11"/>
        <color indexed="8"/>
        <rFont val="Times New Roman"/>
        <family val="1"/>
      </rPr>
      <t>1 11 07015 05 0000 120</t>
    </r>
    <r>
      <rPr>
        <sz val="11"/>
        <color indexed="8"/>
        <rFont val="Times New Roman"/>
        <family val="1"/>
      </rPr>
      <t xml:space="preserve"> </t>
    </r>
    <r>
      <rPr>
        <b/>
        <i/>
        <sz val="11"/>
        <color indexed="10"/>
        <rFont val="Times New Roman"/>
        <family val="1"/>
      </rPr>
      <t>- согласно приказа 190н код 11107000000000120</t>
    </r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</si>
  <si>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</si>
  <si>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</si>
  <si>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 xml:space="preserve">37,40 (отклонение связано с тем, что доход по данному коду решением ЗС АМР не утверждался </t>
  </si>
  <si>
    <t xml:space="preserve">процент исполнения к уточненному плану 2011 года (ст.12) </t>
  </si>
  <si>
    <t>невыполнение/перевыполнение уточного плана                (ст.14-ст.12)</t>
  </si>
  <si>
    <t>отклонения                 (ст.12-ст.11)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</si>
  <si>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</si>
  <si>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Приложение №3</t>
  </si>
  <si>
    <t xml:space="preserve">Анализ исполнения бюджета Александровского муниципального района по доходам  за 2011 год </t>
  </si>
  <si>
    <t>Приложение № 2</t>
  </si>
  <si>
    <t>к заключению КСП АМР от 28.04.2012 № 1</t>
  </si>
  <si>
    <t>Сравнительный анализ исполнения бюджета района по доходам  за 2011 год относительно исполнения бюджета района по доходам за 2009-2010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</si>
</sst>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?"/>
    <numFmt numFmtId="170" formatCode="0.0"/>
    <numFmt numFmtId="171" formatCode="#,##0.000"/>
    <numFmt numFmtId="172" formatCode="#,##0.0000"/>
    <numFmt numFmtId="173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i/>
      <sz val="11"/>
      <color indexed="10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b/>
      <i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i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i/>
      <sz val="11"/>
      <color theme="1"/>
      <name val="Calibri"/>
      <family val="2"/>
    </font>
    <font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4" fontId="6" fillId="0" borderId="11" xfId="0" applyNumberFormat="1" applyFont="1" applyBorder="1" applyAlignment="1">
      <alignment horizontal="center" vertical="top"/>
    </xf>
    <xf numFmtId="4" fontId="6" fillId="0" borderId="12" xfId="0" applyNumberFormat="1" applyFont="1" applyBorder="1" applyAlignment="1">
      <alignment horizontal="center" vertical="top"/>
    </xf>
    <xf numFmtId="4" fontId="6" fillId="33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/>
    </xf>
    <xf numFmtId="49" fontId="2" fillId="0" borderId="13" xfId="0" applyNumberFormat="1" applyFont="1" applyBorder="1" applyAlignment="1">
      <alignment horizontal="left" vertical="center" wrapText="1"/>
    </xf>
    <xf numFmtId="0" fontId="0" fillId="0" borderId="0" xfId="0" applyFill="1" applyAlignment="1">
      <alignment/>
    </xf>
    <xf numFmtId="49" fontId="2" fillId="0" borderId="13" xfId="0" applyNumberFormat="1" applyFont="1" applyFill="1" applyBorder="1" applyAlignment="1">
      <alignment horizontal="left" vertical="center" wrapText="1"/>
    </xf>
    <xf numFmtId="0" fontId="2" fillId="0" borderId="13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5" fillId="0" borderId="0" xfId="0" applyFont="1" applyAlignment="1">
      <alignment/>
    </xf>
    <xf numFmtId="4" fontId="6" fillId="0" borderId="13" xfId="0" applyNumberFormat="1" applyFont="1" applyBorder="1" applyAlignment="1">
      <alignment horizontal="center" vertical="top"/>
    </xf>
    <xf numFmtId="4" fontId="6" fillId="34" borderId="12" xfId="0" applyNumberFormat="1" applyFont="1" applyFill="1" applyBorder="1" applyAlignment="1">
      <alignment horizontal="center" vertical="top"/>
    </xf>
    <xf numFmtId="4" fontId="6" fillId="0" borderId="11" xfId="0" applyNumberFormat="1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3" fillId="35" borderId="10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4" fontId="6" fillId="0" borderId="12" xfId="0" applyNumberFormat="1" applyFont="1" applyFill="1" applyBorder="1" applyAlignment="1">
      <alignment horizontal="center" vertical="top"/>
    </xf>
    <xf numFmtId="4" fontId="6" fillId="0" borderId="12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4" fontId="6" fillId="0" borderId="15" xfId="0" applyNumberFormat="1" applyFont="1" applyBorder="1" applyAlignment="1">
      <alignment horizontal="center" vertical="top"/>
    </xf>
    <xf numFmtId="4" fontId="6" fillId="0" borderId="15" xfId="0" applyNumberFormat="1" applyFont="1" applyFill="1" applyBorder="1" applyAlignment="1">
      <alignment horizontal="center" vertical="top"/>
    </xf>
    <xf numFmtId="4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4" fontId="7" fillId="0" borderId="12" xfId="0" applyNumberFormat="1" applyFont="1" applyBorder="1" applyAlignment="1">
      <alignment horizontal="center" vertical="top"/>
    </xf>
    <xf numFmtId="4" fontId="7" fillId="0" borderId="12" xfId="0" applyNumberFormat="1" applyFont="1" applyFill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13" fillId="35" borderId="10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4" fontId="2" fillId="35" borderId="11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6" fillId="0" borderId="17" xfId="0" applyFont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49" fontId="2" fillId="0" borderId="22" xfId="0" applyNumberFormat="1" applyFont="1" applyBorder="1" applyAlignment="1">
      <alignment horizontal="left" vertical="center" wrapText="1"/>
    </xf>
    <xf numFmtId="49" fontId="3" fillId="0" borderId="22" xfId="0" applyNumberFormat="1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49" fontId="2" fillId="0" borderId="22" xfId="0" applyNumberFormat="1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top" wrapText="1"/>
    </xf>
    <xf numFmtId="0" fontId="2" fillId="0" borderId="2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169" fontId="3" fillId="0" borderId="14" xfId="0" applyNumberFormat="1" applyFont="1" applyFill="1" applyBorder="1" applyAlignment="1">
      <alignment horizontal="left" vertical="center" wrapText="1"/>
    </xf>
    <xf numFmtId="49" fontId="6" fillId="34" borderId="16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top"/>
    </xf>
    <xf numFmtId="49" fontId="6" fillId="34" borderId="14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/>
    </xf>
    <xf numFmtId="4" fontId="3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left" vertical="center" wrapText="1"/>
    </xf>
    <xf numFmtId="4" fontId="2" fillId="33" borderId="30" xfId="0" applyNumberFormat="1" applyFont="1" applyFill="1" applyBorder="1" applyAlignment="1">
      <alignment horizontal="center" vertical="center" wrapText="1"/>
    </xf>
    <xf numFmtId="4" fontId="2" fillId="33" borderId="31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top"/>
    </xf>
    <xf numFmtId="4" fontId="2" fillId="0" borderId="26" xfId="0" applyNumberFormat="1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top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5" borderId="13" xfId="0" applyNumberFormat="1" applyFont="1" applyFill="1" applyBorder="1" applyAlignment="1">
      <alignment horizontal="center" vertical="top"/>
    </xf>
    <xf numFmtId="1" fontId="6" fillId="0" borderId="17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6" fillId="36" borderId="11" xfId="0" applyNumberFormat="1" applyFont="1" applyFill="1" applyBorder="1" applyAlignment="1">
      <alignment horizontal="center" vertical="top"/>
    </xf>
    <xf numFmtId="49" fontId="56" fillId="0" borderId="17" xfId="0" applyNumberFormat="1" applyFont="1" applyBorder="1" applyAlignment="1">
      <alignment horizontal="center" vertical="center" wrapText="1"/>
    </xf>
    <xf numFmtId="4" fontId="3" fillId="0" borderId="33" xfId="0" applyNumberFormat="1" applyFont="1" applyFill="1" applyBorder="1" applyAlignment="1">
      <alignment horizontal="center" vertical="center" wrapText="1"/>
    </xf>
    <xf numFmtId="4" fontId="2" fillId="0" borderId="34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top" wrapText="1"/>
    </xf>
    <xf numFmtId="2" fontId="6" fillId="0" borderId="12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23" xfId="0" applyNumberFormat="1" applyFont="1" applyFill="1" applyBorder="1" applyAlignment="1">
      <alignment vertical="top" wrapText="1"/>
    </xf>
    <xf numFmtId="49" fontId="6" fillId="0" borderId="24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vertical="top" wrapText="1"/>
    </xf>
    <xf numFmtId="4" fontId="6" fillId="0" borderId="10" xfId="0" applyNumberFormat="1" applyFont="1" applyFill="1" applyBorder="1" applyAlignment="1">
      <alignment horizontal="center" vertical="top"/>
    </xf>
    <xf numFmtId="49" fontId="3" fillId="0" borderId="36" xfId="0" applyNumberFormat="1" applyFont="1" applyFill="1" applyBorder="1" applyAlignment="1">
      <alignment horizontal="center" vertical="center" wrapText="1"/>
    </xf>
    <xf numFmtId="4" fontId="2" fillId="35" borderId="12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top"/>
    </xf>
    <xf numFmtId="0" fontId="0" fillId="0" borderId="13" xfId="0" applyBorder="1" applyAlignment="1">
      <alignment/>
    </xf>
    <xf numFmtId="49" fontId="7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top"/>
    </xf>
    <xf numFmtId="4" fontId="7" fillId="0" borderId="13" xfId="0" applyNumberFormat="1" applyFont="1" applyFill="1" applyBorder="1" applyAlignment="1">
      <alignment horizontal="center" vertical="top"/>
    </xf>
    <xf numFmtId="4" fontId="3" fillId="35" borderId="13" xfId="0" applyNumberFormat="1" applyFont="1" applyFill="1" applyBorder="1" applyAlignment="1">
      <alignment horizontal="center" vertical="top"/>
    </xf>
    <xf numFmtId="0" fontId="46" fillId="0" borderId="13" xfId="0" applyFont="1" applyBorder="1" applyAlignment="1">
      <alignment/>
    </xf>
    <xf numFmtId="0" fontId="2" fillId="0" borderId="16" xfId="0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top" wrapText="1"/>
    </xf>
    <xf numFmtId="4" fontId="2" fillId="35" borderId="37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vertical="top" wrapText="1"/>
    </xf>
    <xf numFmtId="0" fontId="7" fillId="0" borderId="13" xfId="0" applyFont="1" applyFill="1" applyBorder="1" applyAlignment="1">
      <alignment horizontal="center" vertical="top" wrapText="1"/>
    </xf>
    <xf numFmtId="2" fontId="6" fillId="0" borderId="13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7" fillId="0" borderId="13" xfId="0" applyFont="1" applyBorder="1" applyAlignment="1">
      <alignment horizontal="left" vertical="top" wrapText="1"/>
    </xf>
    <xf numFmtId="4" fontId="17" fillId="0" borderId="13" xfId="0" applyNumberFormat="1" applyFont="1" applyFill="1" applyBorder="1" applyAlignment="1">
      <alignment horizontal="center" vertical="top"/>
    </xf>
    <xf numFmtId="0" fontId="6" fillId="36" borderId="13" xfId="0" applyFont="1" applyFill="1" applyBorder="1" applyAlignment="1">
      <alignment horizontal="left" vertical="top" wrapText="1"/>
    </xf>
    <xf numFmtId="2" fontId="6" fillId="36" borderId="13" xfId="0" applyNumberFormat="1" applyFont="1" applyFill="1" applyBorder="1" applyAlignment="1">
      <alignment horizontal="center" vertical="top"/>
    </xf>
    <xf numFmtId="4" fontId="6" fillId="36" borderId="13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Border="1" applyAlignment="1">
      <alignment horizontal="left" vertical="top"/>
    </xf>
    <xf numFmtId="4" fontId="0" fillId="0" borderId="0" xfId="0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17" fillId="0" borderId="13" xfId="0" applyFont="1" applyFill="1" applyBorder="1" applyAlignment="1">
      <alignment horizontal="left" vertical="top" wrapText="1"/>
    </xf>
    <xf numFmtId="0" fontId="57" fillId="34" borderId="0" xfId="0" applyFont="1" applyFill="1" applyBorder="1" applyAlignment="1">
      <alignment/>
    </xf>
    <xf numFmtId="0" fontId="0" fillId="0" borderId="0" xfId="0" applyFill="1" applyAlignment="1">
      <alignment horizontal="right" vertical="top"/>
    </xf>
    <xf numFmtId="0" fontId="7" fillId="0" borderId="14" xfId="0" applyFont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top" wrapText="1"/>
    </xf>
    <xf numFmtId="4" fontId="6" fillId="37" borderId="12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right" vertical="top"/>
    </xf>
    <xf numFmtId="0" fontId="58" fillId="0" borderId="0" xfId="0" applyFont="1" applyAlignment="1">
      <alignment/>
    </xf>
    <xf numFmtId="0" fontId="7" fillId="0" borderId="25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8" fillId="0" borderId="17" xfId="0" applyFont="1" applyBorder="1" applyAlignment="1">
      <alignment horizontal="left" vertical="top"/>
    </xf>
    <xf numFmtId="0" fontId="10" fillId="0" borderId="0" xfId="0" applyFont="1" applyFill="1" applyAlignment="1">
      <alignment horizontal="left" vertical="top"/>
    </xf>
    <xf numFmtId="0" fontId="0" fillId="0" borderId="0" xfId="0" applyFill="1" applyAlignment="1">
      <alignment horizontal="right" vertical="top"/>
    </xf>
    <xf numFmtId="0" fontId="0" fillId="0" borderId="0" xfId="0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zoomScalePageLayoutView="0" workbookViewId="0" topLeftCell="A3">
      <pane xSplit="3" ySplit="3" topLeftCell="K6" activePane="bottomRight" state="frozen"/>
      <selection pane="topLeft" activeCell="A3" sqref="A3"/>
      <selection pane="topRight" activeCell="D3" sqref="D3"/>
      <selection pane="bottomLeft" activeCell="A4" sqref="A4"/>
      <selection pane="bottomRight" activeCell="N4" sqref="N4:P4"/>
    </sheetView>
  </sheetViews>
  <sheetFormatPr defaultColWidth="9.140625" defaultRowHeight="15"/>
  <cols>
    <col min="1" max="1" width="9.140625" style="6" customWidth="1"/>
    <col min="2" max="2" width="27.57421875" style="6" customWidth="1"/>
    <col min="3" max="3" width="52.421875" style="6" customWidth="1"/>
    <col min="4" max="6" width="15.00390625" style="2" customWidth="1"/>
    <col min="7" max="12" width="15.00390625" style="24" customWidth="1"/>
    <col min="13" max="13" width="17.140625" style="24" customWidth="1"/>
    <col min="14" max="14" width="17.140625" style="53" customWidth="1"/>
    <col min="15" max="16" width="14.421875" style="24" customWidth="1"/>
    <col min="17" max="17" width="18.140625" style="2" customWidth="1"/>
  </cols>
  <sheetData>
    <row r="1" spans="15:17" ht="15">
      <c r="O1" s="178"/>
      <c r="P1" s="178"/>
      <c r="Q1" s="178"/>
    </row>
    <row r="2" spans="15:17" ht="15">
      <c r="O2" s="178"/>
      <c r="P2" s="178"/>
      <c r="Q2" s="178"/>
    </row>
    <row r="3" spans="15:17" ht="15">
      <c r="O3" s="168"/>
      <c r="P3" s="168" t="s">
        <v>244</v>
      </c>
      <c r="Q3" s="168"/>
    </row>
    <row r="4" spans="14:17" ht="15">
      <c r="N4" s="178" t="s">
        <v>245</v>
      </c>
      <c r="O4" s="179"/>
      <c r="P4" s="179"/>
      <c r="Q4" s="172"/>
    </row>
    <row r="5" spans="2:14" ht="19.5" thickBot="1">
      <c r="B5" s="176" t="s">
        <v>243</v>
      </c>
      <c r="C5" s="176"/>
      <c r="D5" s="176"/>
      <c r="E5" s="176"/>
      <c r="F5" s="176"/>
      <c r="G5" s="176"/>
      <c r="H5" s="176"/>
      <c r="I5" s="97"/>
      <c r="J5" s="97"/>
      <c r="K5" s="97"/>
      <c r="N5" s="51"/>
    </row>
    <row r="6" spans="1:17" ht="143.25" thickBot="1">
      <c r="A6" s="174" t="s">
        <v>0</v>
      </c>
      <c r="B6" s="175"/>
      <c r="C6" s="1" t="s">
        <v>241</v>
      </c>
      <c r="D6" s="1" t="s">
        <v>144</v>
      </c>
      <c r="E6" s="1" t="s">
        <v>129</v>
      </c>
      <c r="F6" s="1" t="s">
        <v>137</v>
      </c>
      <c r="G6" s="25" t="s">
        <v>138</v>
      </c>
      <c r="H6" s="25" t="s">
        <v>139</v>
      </c>
      <c r="I6" s="25" t="s">
        <v>147</v>
      </c>
      <c r="J6" s="25" t="s">
        <v>146</v>
      </c>
      <c r="K6" s="25" t="s">
        <v>157</v>
      </c>
      <c r="L6" s="25" t="s">
        <v>145</v>
      </c>
      <c r="M6" s="25" t="s">
        <v>158</v>
      </c>
      <c r="N6" s="18" t="s">
        <v>240</v>
      </c>
      <c r="O6" s="25" t="s">
        <v>159</v>
      </c>
      <c r="P6" s="25" t="s">
        <v>239</v>
      </c>
      <c r="Q6" s="143" t="s">
        <v>238</v>
      </c>
    </row>
    <row r="7" spans="1:18" s="50" customFormat="1" ht="13.5" thickBot="1">
      <c r="A7" s="44">
        <v>1</v>
      </c>
      <c r="B7" s="45">
        <v>2</v>
      </c>
      <c r="C7" s="46">
        <v>3</v>
      </c>
      <c r="D7" s="46">
        <v>4</v>
      </c>
      <c r="E7" s="46">
        <v>5</v>
      </c>
      <c r="F7" s="46">
        <v>6</v>
      </c>
      <c r="G7" s="47">
        <v>7</v>
      </c>
      <c r="H7" s="47">
        <v>8</v>
      </c>
      <c r="I7" s="47">
        <v>9</v>
      </c>
      <c r="J7" s="47">
        <v>10</v>
      </c>
      <c r="K7" s="47"/>
      <c r="L7" s="47">
        <v>11</v>
      </c>
      <c r="M7" s="47">
        <v>12</v>
      </c>
      <c r="N7" s="48">
        <v>13</v>
      </c>
      <c r="O7" s="47">
        <v>14</v>
      </c>
      <c r="P7" s="47">
        <v>15</v>
      </c>
      <c r="Q7" s="46">
        <v>16</v>
      </c>
      <c r="R7" s="49"/>
    </row>
    <row r="8" spans="1:17" ht="15.75" thickBot="1">
      <c r="A8" s="40" t="s">
        <v>106</v>
      </c>
      <c r="B8" s="54" t="s">
        <v>1</v>
      </c>
      <c r="C8" s="19" t="s">
        <v>2</v>
      </c>
      <c r="D8" s="3">
        <v>146219.4</v>
      </c>
      <c r="E8" s="3">
        <v>265.4</v>
      </c>
      <c r="F8" s="3"/>
      <c r="G8" s="16">
        <v>1411.3</v>
      </c>
      <c r="H8" s="16"/>
      <c r="I8" s="16">
        <v>72.7</v>
      </c>
      <c r="J8" s="16"/>
      <c r="K8" s="16"/>
      <c r="L8" s="16">
        <f>SUM(D8:K8)</f>
        <v>147968.8</v>
      </c>
      <c r="M8" s="16">
        <v>147968.8</v>
      </c>
      <c r="N8" s="52">
        <f aca="true" t="shared" si="0" ref="N8:N44">M8-L8</f>
        <v>0</v>
      </c>
      <c r="O8" s="16">
        <v>195376.2</v>
      </c>
      <c r="P8" s="16">
        <f>O8-M8</f>
        <v>47407.40000000002</v>
      </c>
      <c r="Q8" s="3">
        <f>O8*100/M8</f>
        <v>132.03878114845833</v>
      </c>
    </row>
    <row r="9" spans="1:17" s="9" customFormat="1" ht="15.75" thickBot="1">
      <c r="A9" s="38"/>
      <c r="B9" s="55"/>
      <c r="C9" s="64" t="s">
        <v>3</v>
      </c>
      <c r="D9" s="15">
        <v>128393.2</v>
      </c>
      <c r="E9" s="15"/>
      <c r="F9" s="15"/>
      <c r="G9" s="15"/>
      <c r="H9" s="15"/>
      <c r="I9" s="15"/>
      <c r="J9" s="15"/>
      <c r="K9" s="15"/>
      <c r="L9" s="115">
        <f aca="true" t="shared" si="1" ref="L9:L74">SUM(D9:K9)</f>
        <v>128393.2</v>
      </c>
      <c r="M9" s="15">
        <v>128393.2</v>
      </c>
      <c r="N9" s="94">
        <f t="shared" si="0"/>
        <v>0</v>
      </c>
      <c r="O9" s="15">
        <v>180189</v>
      </c>
      <c r="P9" s="115">
        <f aca="true" t="shared" si="2" ref="P9:P72">O9-M9</f>
        <v>51795.8</v>
      </c>
      <c r="Q9" s="115">
        <f>O9*100/M9</f>
        <v>140.34154456778086</v>
      </c>
    </row>
    <row r="10" spans="1:17" ht="15.75" thickBot="1">
      <c r="A10" s="37" t="s">
        <v>106</v>
      </c>
      <c r="B10" s="54" t="s">
        <v>4</v>
      </c>
      <c r="C10" s="65" t="s">
        <v>5</v>
      </c>
      <c r="D10" s="4">
        <v>82127.9</v>
      </c>
      <c r="E10" s="4"/>
      <c r="F10" s="4"/>
      <c r="G10" s="26"/>
      <c r="H10" s="26"/>
      <c r="I10" s="26"/>
      <c r="J10" s="26"/>
      <c r="K10" s="26"/>
      <c r="L10" s="16">
        <f t="shared" si="1"/>
        <v>82127.9</v>
      </c>
      <c r="M10" s="26">
        <v>82127.9</v>
      </c>
      <c r="N10" s="52">
        <f t="shared" si="0"/>
        <v>0</v>
      </c>
      <c r="O10" s="26">
        <v>78377.2</v>
      </c>
      <c r="P10" s="16">
        <f t="shared" si="2"/>
        <v>-3750.699999999997</v>
      </c>
      <c r="Q10" s="3">
        <f>O10*100/M10</f>
        <v>95.4330988616536</v>
      </c>
    </row>
    <row r="11" spans="1:17" ht="15.75" thickBot="1">
      <c r="A11" s="40" t="s">
        <v>106</v>
      </c>
      <c r="B11" s="54" t="s">
        <v>6</v>
      </c>
      <c r="C11" s="19" t="s">
        <v>7</v>
      </c>
      <c r="D11" s="4">
        <v>82127.9</v>
      </c>
      <c r="E11" s="4"/>
      <c r="F11" s="4"/>
      <c r="G11" s="26"/>
      <c r="H11" s="26"/>
      <c r="I11" s="26"/>
      <c r="J11" s="26"/>
      <c r="K11" s="26"/>
      <c r="L11" s="16">
        <f t="shared" si="1"/>
        <v>82127.9</v>
      </c>
      <c r="M11" s="26">
        <v>82127.9</v>
      </c>
      <c r="N11" s="52">
        <f t="shared" si="0"/>
        <v>0</v>
      </c>
      <c r="O11" s="26">
        <v>78377.2</v>
      </c>
      <c r="P11" s="16">
        <f t="shared" si="2"/>
        <v>-3750.699999999997</v>
      </c>
      <c r="Q11" s="3">
        <f>O11*100/M11</f>
        <v>95.4330988616536</v>
      </c>
    </row>
    <row r="12" spans="1:17" ht="60.75" thickBot="1">
      <c r="A12" s="40" t="s">
        <v>106</v>
      </c>
      <c r="B12" s="54" t="s">
        <v>229</v>
      </c>
      <c r="C12" s="65" t="s">
        <v>160</v>
      </c>
      <c r="D12" s="4"/>
      <c r="E12" s="4"/>
      <c r="F12" s="4"/>
      <c r="G12" s="26"/>
      <c r="H12" s="26"/>
      <c r="I12" s="26"/>
      <c r="J12" s="26"/>
      <c r="K12" s="26"/>
      <c r="L12" s="16"/>
      <c r="M12" s="26">
        <v>0</v>
      </c>
      <c r="N12" s="52"/>
      <c r="O12" s="26">
        <v>12.4</v>
      </c>
      <c r="P12" s="16">
        <f t="shared" si="2"/>
        <v>12.4</v>
      </c>
      <c r="Q12" s="3"/>
    </row>
    <row r="13" spans="1:17" ht="120.75" thickBot="1">
      <c r="A13" s="40" t="s">
        <v>106</v>
      </c>
      <c r="B13" s="54" t="s">
        <v>161</v>
      </c>
      <c r="C13" s="65" t="s">
        <v>8</v>
      </c>
      <c r="D13" s="4">
        <v>82085.9</v>
      </c>
      <c r="E13" s="4"/>
      <c r="F13" s="4"/>
      <c r="G13" s="26"/>
      <c r="H13" s="26"/>
      <c r="I13" s="26"/>
      <c r="J13" s="26"/>
      <c r="K13" s="26"/>
      <c r="L13" s="16">
        <f t="shared" si="1"/>
        <v>82085.9</v>
      </c>
      <c r="M13" s="26">
        <v>82085.9</v>
      </c>
      <c r="N13" s="52">
        <f t="shared" si="0"/>
        <v>0</v>
      </c>
      <c r="O13" s="26">
        <v>78146.6</v>
      </c>
      <c r="P13" s="16">
        <f t="shared" si="2"/>
        <v>-3939.2999999999884</v>
      </c>
      <c r="Q13" s="3">
        <f>O13*100/M13</f>
        <v>95.20100285189054</v>
      </c>
    </row>
    <row r="14" spans="1:17" ht="105.75" thickBot="1">
      <c r="A14" s="40" t="s">
        <v>106</v>
      </c>
      <c r="B14" s="54" t="s">
        <v>162</v>
      </c>
      <c r="C14" s="65" t="s">
        <v>163</v>
      </c>
      <c r="D14" s="4">
        <v>30.3</v>
      </c>
      <c r="E14" s="4"/>
      <c r="F14" s="4"/>
      <c r="G14" s="26"/>
      <c r="H14" s="26"/>
      <c r="I14" s="26"/>
      <c r="J14" s="26"/>
      <c r="K14" s="26"/>
      <c r="L14" s="16">
        <f t="shared" si="1"/>
        <v>30.3</v>
      </c>
      <c r="M14" s="26">
        <v>30.3</v>
      </c>
      <c r="N14" s="52">
        <f t="shared" si="0"/>
        <v>0</v>
      </c>
      <c r="O14" s="26">
        <v>185.8</v>
      </c>
      <c r="P14" s="16">
        <f t="shared" si="2"/>
        <v>155.5</v>
      </c>
      <c r="Q14" s="3">
        <f>O14*100/M14</f>
        <v>613.2013201320132</v>
      </c>
    </row>
    <row r="15" spans="1:17" ht="60.75" thickBot="1">
      <c r="A15" s="140" t="s">
        <v>106</v>
      </c>
      <c r="B15" s="116" t="s">
        <v>206</v>
      </c>
      <c r="C15" s="139" t="s">
        <v>136</v>
      </c>
      <c r="D15" s="4"/>
      <c r="E15" s="4">
        <v>0</v>
      </c>
      <c r="F15" s="4"/>
      <c r="G15" s="26"/>
      <c r="H15" s="26"/>
      <c r="I15" s="26"/>
      <c r="J15" s="26"/>
      <c r="K15" s="26"/>
      <c r="L15" s="16"/>
      <c r="M15" s="26">
        <v>0</v>
      </c>
      <c r="N15" s="52"/>
      <c r="O15" s="26">
        <v>-0.1</v>
      </c>
      <c r="P15" s="16">
        <f t="shared" si="2"/>
        <v>-0.1</v>
      </c>
      <c r="Q15" s="3"/>
    </row>
    <row r="16" spans="1:17" ht="105.75" thickBot="1">
      <c r="A16" s="40" t="s">
        <v>106</v>
      </c>
      <c r="B16" s="54" t="s">
        <v>9</v>
      </c>
      <c r="C16" s="65" t="s">
        <v>10</v>
      </c>
      <c r="D16" s="4">
        <v>11.7</v>
      </c>
      <c r="E16" s="4"/>
      <c r="F16" s="4"/>
      <c r="G16" s="26"/>
      <c r="H16" s="26"/>
      <c r="I16" s="26"/>
      <c r="J16" s="26"/>
      <c r="K16" s="26"/>
      <c r="L16" s="16">
        <f t="shared" si="1"/>
        <v>11.7</v>
      </c>
      <c r="M16" s="26">
        <v>11.7</v>
      </c>
      <c r="N16" s="52">
        <f t="shared" si="0"/>
        <v>0</v>
      </c>
      <c r="O16" s="26">
        <v>9.5</v>
      </c>
      <c r="P16" s="16">
        <f t="shared" si="2"/>
        <v>-2.1999999999999993</v>
      </c>
      <c r="Q16" s="3">
        <f>O16*100/M16</f>
        <v>81.1965811965812</v>
      </c>
    </row>
    <row r="17" spans="1:17" ht="120.75" thickBot="1">
      <c r="A17" s="40" t="s">
        <v>106</v>
      </c>
      <c r="B17" s="56" t="s">
        <v>207</v>
      </c>
      <c r="C17" s="65" t="s">
        <v>143</v>
      </c>
      <c r="D17" s="4"/>
      <c r="E17" s="4"/>
      <c r="F17" s="4"/>
      <c r="G17" s="26"/>
      <c r="H17" s="26"/>
      <c r="I17" s="26"/>
      <c r="J17" s="26"/>
      <c r="K17" s="26"/>
      <c r="L17" s="16"/>
      <c r="M17" s="26">
        <v>0</v>
      </c>
      <c r="N17" s="52"/>
      <c r="O17" s="26">
        <v>-0.6</v>
      </c>
      <c r="P17" s="16">
        <f t="shared" si="2"/>
        <v>-0.6</v>
      </c>
      <c r="Q17" s="3"/>
    </row>
    <row r="18" spans="1:17" ht="75.75" thickBot="1">
      <c r="A18" s="37" t="s">
        <v>106</v>
      </c>
      <c r="B18" s="42" t="s">
        <v>169</v>
      </c>
      <c r="C18" s="65" t="s">
        <v>105</v>
      </c>
      <c r="D18" s="4"/>
      <c r="E18" s="4"/>
      <c r="F18" s="4"/>
      <c r="G18" s="26"/>
      <c r="H18" s="26"/>
      <c r="I18" s="26"/>
      <c r="J18" s="26"/>
      <c r="K18" s="26"/>
      <c r="L18" s="16"/>
      <c r="M18" s="26">
        <v>0</v>
      </c>
      <c r="N18" s="52"/>
      <c r="O18" s="26">
        <v>23.6</v>
      </c>
      <c r="P18" s="16">
        <f t="shared" si="2"/>
        <v>23.6</v>
      </c>
      <c r="Q18" s="3"/>
    </row>
    <row r="19" spans="1:17" ht="15.75" thickBot="1">
      <c r="A19" s="40" t="s">
        <v>106</v>
      </c>
      <c r="B19" s="54" t="s">
        <v>11</v>
      </c>
      <c r="C19" s="65" t="s">
        <v>12</v>
      </c>
      <c r="D19" s="4">
        <v>7562.5</v>
      </c>
      <c r="E19" s="4"/>
      <c r="F19" s="4"/>
      <c r="G19" s="26"/>
      <c r="H19" s="26"/>
      <c r="I19" s="26"/>
      <c r="J19" s="26"/>
      <c r="K19" s="26"/>
      <c r="L19" s="16">
        <f t="shared" si="1"/>
        <v>7562.5</v>
      </c>
      <c r="M19" s="26">
        <v>7562.5</v>
      </c>
      <c r="N19" s="52">
        <f t="shared" si="0"/>
        <v>0</v>
      </c>
      <c r="O19" s="26">
        <v>7541.4</v>
      </c>
      <c r="P19" s="16">
        <f t="shared" si="2"/>
        <v>-21.100000000000364</v>
      </c>
      <c r="Q19" s="3">
        <f aca="true" t="shared" si="3" ref="Q19:Q32">O19*100/M19</f>
        <v>99.7209917355372</v>
      </c>
    </row>
    <row r="20" spans="1:17" ht="60.75" thickBot="1">
      <c r="A20" s="40" t="s">
        <v>106</v>
      </c>
      <c r="B20" s="54" t="s">
        <v>164</v>
      </c>
      <c r="C20" s="65" t="s">
        <v>13</v>
      </c>
      <c r="D20" s="4">
        <v>7556</v>
      </c>
      <c r="E20" s="4"/>
      <c r="F20" s="4"/>
      <c r="G20" s="26"/>
      <c r="H20" s="26"/>
      <c r="I20" s="26"/>
      <c r="J20" s="26"/>
      <c r="K20" s="26"/>
      <c r="L20" s="16">
        <f t="shared" si="1"/>
        <v>7556</v>
      </c>
      <c r="M20" s="26">
        <v>7556</v>
      </c>
      <c r="N20" s="52">
        <f t="shared" si="0"/>
        <v>0</v>
      </c>
      <c r="O20" s="26">
        <v>7533.7</v>
      </c>
      <c r="P20" s="16">
        <f t="shared" si="2"/>
        <v>-22.300000000000182</v>
      </c>
      <c r="Q20" s="3">
        <f t="shared" si="3"/>
        <v>99.70487030174695</v>
      </c>
    </row>
    <row r="21" spans="1:17" ht="60.75" thickBot="1">
      <c r="A21" s="37" t="s">
        <v>106</v>
      </c>
      <c r="B21" s="54" t="s">
        <v>165</v>
      </c>
      <c r="C21" s="65" t="s">
        <v>14</v>
      </c>
      <c r="D21" s="4">
        <v>6.5</v>
      </c>
      <c r="E21" s="4"/>
      <c r="F21" s="4"/>
      <c r="G21" s="26"/>
      <c r="H21" s="26"/>
      <c r="I21" s="26"/>
      <c r="J21" s="26"/>
      <c r="K21" s="26"/>
      <c r="L21" s="16">
        <f t="shared" si="1"/>
        <v>6.5</v>
      </c>
      <c r="M21" s="26">
        <v>6.5</v>
      </c>
      <c r="N21" s="52">
        <f t="shared" si="0"/>
        <v>0</v>
      </c>
      <c r="O21" s="26">
        <v>7.7</v>
      </c>
      <c r="P21" s="16">
        <f t="shared" si="2"/>
        <v>1.2000000000000002</v>
      </c>
      <c r="Q21" s="3">
        <f t="shared" si="3"/>
        <v>118.46153846153847</v>
      </c>
    </row>
    <row r="22" spans="1:17" ht="15.75" thickBot="1">
      <c r="A22" s="40" t="s">
        <v>106</v>
      </c>
      <c r="B22" s="54" t="s">
        <v>15</v>
      </c>
      <c r="C22" s="65" t="s">
        <v>16</v>
      </c>
      <c r="D22" s="4">
        <v>36193.5</v>
      </c>
      <c r="E22" s="4"/>
      <c r="F22" s="4"/>
      <c r="G22" s="26"/>
      <c r="H22" s="26"/>
      <c r="I22" s="26"/>
      <c r="J22" s="26"/>
      <c r="K22" s="26"/>
      <c r="L22" s="16">
        <f t="shared" si="1"/>
        <v>36193.5</v>
      </c>
      <c r="M22" s="26">
        <v>36193.5</v>
      </c>
      <c r="N22" s="52">
        <f t="shared" si="0"/>
        <v>0</v>
      </c>
      <c r="O22" s="26">
        <v>89717.6</v>
      </c>
      <c r="P22" s="16">
        <f t="shared" si="2"/>
        <v>53524.100000000006</v>
      </c>
      <c r="Q22" s="3">
        <f t="shared" si="3"/>
        <v>247.88318344454115</v>
      </c>
    </row>
    <row r="23" spans="1:17" ht="15.75" thickBot="1">
      <c r="A23" s="40" t="s">
        <v>106</v>
      </c>
      <c r="B23" s="54" t="s">
        <v>17</v>
      </c>
      <c r="C23" s="65" t="s">
        <v>18</v>
      </c>
      <c r="D23" s="4">
        <v>30821</v>
      </c>
      <c r="E23" s="4"/>
      <c r="F23" s="4"/>
      <c r="G23" s="26"/>
      <c r="H23" s="26"/>
      <c r="I23" s="26"/>
      <c r="J23" s="26"/>
      <c r="K23" s="26"/>
      <c r="L23" s="16">
        <f t="shared" si="1"/>
        <v>30821</v>
      </c>
      <c r="M23" s="26">
        <v>30821</v>
      </c>
      <c r="N23" s="52">
        <f t="shared" si="0"/>
        <v>0</v>
      </c>
      <c r="O23" s="26">
        <v>83521.6</v>
      </c>
      <c r="P23" s="16">
        <f t="shared" si="2"/>
        <v>52700.600000000006</v>
      </c>
      <c r="Q23" s="3">
        <f t="shared" si="3"/>
        <v>270.98926056909255</v>
      </c>
    </row>
    <row r="24" spans="1:17" ht="30.75" thickBot="1">
      <c r="A24" s="37" t="s">
        <v>106</v>
      </c>
      <c r="B24" s="54" t="s">
        <v>19</v>
      </c>
      <c r="C24" s="65" t="s">
        <v>20</v>
      </c>
      <c r="D24" s="4">
        <v>30821</v>
      </c>
      <c r="E24" s="4"/>
      <c r="F24" s="4"/>
      <c r="G24" s="26"/>
      <c r="H24" s="26"/>
      <c r="I24" s="26"/>
      <c r="J24" s="26"/>
      <c r="K24" s="26"/>
      <c r="L24" s="16">
        <f t="shared" si="1"/>
        <v>30821</v>
      </c>
      <c r="M24" s="26">
        <v>30821</v>
      </c>
      <c r="N24" s="52">
        <f t="shared" si="0"/>
        <v>0</v>
      </c>
      <c r="O24" s="26">
        <v>83521.6</v>
      </c>
      <c r="P24" s="16">
        <f t="shared" si="2"/>
        <v>52700.600000000006</v>
      </c>
      <c r="Q24" s="3">
        <f t="shared" si="3"/>
        <v>270.98926056909255</v>
      </c>
    </row>
    <row r="25" spans="1:17" ht="60.75" thickBot="1">
      <c r="A25" s="40" t="s">
        <v>106</v>
      </c>
      <c r="B25" s="54" t="s">
        <v>166</v>
      </c>
      <c r="C25" s="65" t="s">
        <v>21</v>
      </c>
      <c r="D25" s="4">
        <v>5372.5</v>
      </c>
      <c r="E25" s="4"/>
      <c r="F25" s="4"/>
      <c r="G25" s="26"/>
      <c r="H25" s="26"/>
      <c r="I25" s="26"/>
      <c r="J25" s="26"/>
      <c r="K25" s="26"/>
      <c r="L25" s="16">
        <f t="shared" si="1"/>
        <v>5372.5</v>
      </c>
      <c r="M25" s="26">
        <v>5372.5</v>
      </c>
      <c r="N25" s="52">
        <f t="shared" si="0"/>
        <v>0</v>
      </c>
      <c r="O25" s="26">
        <v>6196</v>
      </c>
      <c r="P25" s="16">
        <f t="shared" si="2"/>
        <v>823.5</v>
      </c>
      <c r="Q25" s="3">
        <f t="shared" si="3"/>
        <v>115.32805956258726</v>
      </c>
    </row>
    <row r="26" spans="1:17" ht="15.75" thickBot="1">
      <c r="A26" s="40" t="s">
        <v>106</v>
      </c>
      <c r="B26" s="54" t="s">
        <v>22</v>
      </c>
      <c r="C26" s="65" t="s">
        <v>23</v>
      </c>
      <c r="D26" s="4">
        <v>1481.5</v>
      </c>
      <c r="E26" s="4"/>
      <c r="F26" s="4"/>
      <c r="G26" s="26"/>
      <c r="H26" s="26"/>
      <c r="I26" s="26"/>
      <c r="J26" s="26"/>
      <c r="K26" s="26"/>
      <c r="L26" s="16">
        <f t="shared" si="1"/>
        <v>1481.5</v>
      </c>
      <c r="M26" s="26">
        <v>1481.5</v>
      </c>
      <c r="N26" s="52">
        <f t="shared" si="0"/>
        <v>0</v>
      </c>
      <c r="O26" s="26">
        <v>1263</v>
      </c>
      <c r="P26" s="16">
        <f t="shared" si="2"/>
        <v>-218.5</v>
      </c>
      <c r="Q26" s="3">
        <f t="shared" si="3"/>
        <v>85.25143435707054</v>
      </c>
    </row>
    <row r="27" spans="1:17" ht="15.75" thickBot="1">
      <c r="A27" s="37" t="s">
        <v>106</v>
      </c>
      <c r="B27" s="54" t="s">
        <v>24</v>
      </c>
      <c r="C27" s="65" t="s">
        <v>25</v>
      </c>
      <c r="D27" s="4">
        <v>3891</v>
      </c>
      <c r="E27" s="4"/>
      <c r="F27" s="4"/>
      <c r="G27" s="26"/>
      <c r="H27" s="26"/>
      <c r="I27" s="26"/>
      <c r="J27" s="26"/>
      <c r="K27" s="26"/>
      <c r="L27" s="16">
        <f t="shared" si="1"/>
        <v>3891</v>
      </c>
      <c r="M27" s="26">
        <v>3891</v>
      </c>
      <c r="N27" s="52">
        <f t="shared" si="0"/>
        <v>0</v>
      </c>
      <c r="O27" s="26">
        <v>4933</v>
      </c>
      <c r="P27" s="16">
        <f t="shared" si="2"/>
        <v>1042</v>
      </c>
      <c r="Q27" s="3">
        <f t="shared" si="3"/>
        <v>126.77974813672577</v>
      </c>
    </row>
    <row r="28" spans="1:17" ht="15.75" thickBot="1">
      <c r="A28" s="40" t="s">
        <v>106</v>
      </c>
      <c r="B28" s="54" t="s">
        <v>26</v>
      </c>
      <c r="C28" s="65" t="s">
        <v>27</v>
      </c>
      <c r="D28" s="4">
        <v>2509.3</v>
      </c>
      <c r="E28" s="4"/>
      <c r="F28" s="4"/>
      <c r="G28" s="26"/>
      <c r="H28" s="26"/>
      <c r="I28" s="26"/>
      <c r="J28" s="26"/>
      <c r="K28" s="26"/>
      <c r="L28" s="16">
        <f t="shared" si="1"/>
        <v>2509.3</v>
      </c>
      <c r="M28" s="26">
        <v>2509.3</v>
      </c>
      <c r="N28" s="52">
        <f t="shared" si="0"/>
        <v>0</v>
      </c>
      <c r="O28" s="26">
        <v>4551.5</v>
      </c>
      <c r="P28" s="16">
        <f t="shared" si="2"/>
        <v>2042.1999999999998</v>
      </c>
      <c r="Q28" s="3">
        <f t="shared" si="3"/>
        <v>181.38524688160044</v>
      </c>
    </row>
    <row r="29" spans="1:17" ht="45.75" thickBot="1">
      <c r="A29" s="40" t="s">
        <v>106</v>
      </c>
      <c r="B29" s="54" t="s">
        <v>167</v>
      </c>
      <c r="C29" s="65" t="s">
        <v>29</v>
      </c>
      <c r="D29" s="4"/>
      <c r="E29" s="4"/>
      <c r="F29" s="4"/>
      <c r="G29" s="26"/>
      <c r="H29" s="26"/>
      <c r="I29" s="26"/>
      <c r="J29" s="26"/>
      <c r="K29" s="26"/>
      <c r="L29" s="16"/>
      <c r="M29" s="26">
        <v>1153</v>
      </c>
      <c r="N29" s="52"/>
      <c r="O29" s="26">
        <v>1286.1</v>
      </c>
      <c r="P29" s="16">
        <f t="shared" si="2"/>
        <v>133.0999999999999</v>
      </c>
      <c r="Q29" s="3">
        <f t="shared" si="3"/>
        <v>111.54379878577622</v>
      </c>
    </row>
    <row r="30" spans="1:17" ht="45.75" thickBot="1">
      <c r="A30" s="37" t="s">
        <v>106</v>
      </c>
      <c r="B30" s="54" t="s">
        <v>28</v>
      </c>
      <c r="C30" s="65" t="s">
        <v>30</v>
      </c>
      <c r="D30" s="4">
        <v>1153</v>
      </c>
      <c r="E30" s="4"/>
      <c r="F30" s="4"/>
      <c r="G30" s="26"/>
      <c r="H30" s="26"/>
      <c r="I30" s="26"/>
      <c r="J30" s="26"/>
      <c r="K30" s="26"/>
      <c r="L30" s="16">
        <f t="shared" si="1"/>
        <v>1153</v>
      </c>
      <c r="M30" s="26">
        <v>1153</v>
      </c>
      <c r="N30" s="52">
        <f t="shared" si="0"/>
        <v>0</v>
      </c>
      <c r="O30" s="26">
        <v>1286.1</v>
      </c>
      <c r="P30" s="16">
        <f t="shared" si="2"/>
        <v>133.0999999999999</v>
      </c>
      <c r="Q30" s="3">
        <f t="shared" si="3"/>
        <v>111.54379878577622</v>
      </c>
    </row>
    <row r="31" spans="1:17" ht="47.25" customHeight="1" thickBot="1">
      <c r="A31" s="40" t="s">
        <v>106</v>
      </c>
      <c r="B31" s="54" t="s">
        <v>31</v>
      </c>
      <c r="C31" s="65" t="s">
        <v>32</v>
      </c>
      <c r="D31" s="4">
        <v>1356.3</v>
      </c>
      <c r="E31" s="4"/>
      <c r="F31" s="4"/>
      <c r="G31" s="26"/>
      <c r="H31" s="26"/>
      <c r="I31" s="26"/>
      <c r="J31" s="26"/>
      <c r="K31" s="26"/>
      <c r="L31" s="16">
        <f t="shared" si="1"/>
        <v>1356.3</v>
      </c>
      <c r="M31" s="26">
        <v>1356.3</v>
      </c>
      <c r="N31" s="52">
        <f t="shared" si="0"/>
        <v>0</v>
      </c>
      <c r="O31" s="26">
        <v>3265.4</v>
      </c>
      <c r="P31" s="16">
        <f t="shared" si="2"/>
        <v>1909.1000000000001</v>
      </c>
      <c r="Q31" s="3">
        <f t="shared" si="3"/>
        <v>240.75794440757946</v>
      </c>
    </row>
    <row r="32" spans="1:17" ht="105.75" thickBot="1">
      <c r="A32" s="40" t="s">
        <v>106</v>
      </c>
      <c r="B32" s="54" t="s">
        <v>33</v>
      </c>
      <c r="C32" s="65" t="s">
        <v>34</v>
      </c>
      <c r="D32" s="4">
        <v>1356.3</v>
      </c>
      <c r="E32" s="31"/>
      <c r="F32" s="31"/>
      <c r="G32" s="32"/>
      <c r="H32" s="32"/>
      <c r="I32" s="32"/>
      <c r="J32" s="32"/>
      <c r="K32" s="32"/>
      <c r="L32" s="16">
        <f t="shared" si="1"/>
        <v>1356.3</v>
      </c>
      <c r="M32" s="26">
        <v>1356.3</v>
      </c>
      <c r="N32" s="52">
        <f t="shared" si="0"/>
        <v>0</v>
      </c>
      <c r="O32" s="26">
        <v>3265.4</v>
      </c>
      <c r="P32" s="16">
        <f t="shared" si="2"/>
        <v>1909.1000000000001</v>
      </c>
      <c r="Q32" s="3">
        <f t="shared" si="3"/>
        <v>240.75794440757946</v>
      </c>
    </row>
    <row r="33" spans="1:17" s="23" customFormat="1" ht="60.75" thickBot="1">
      <c r="A33" s="37" t="s">
        <v>106</v>
      </c>
      <c r="B33" s="91" t="s">
        <v>168</v>
      </c>
      <c r="C33" s="92" t="s">
        <v>107</v>
      </c>
      <c r="D33" s="86"/>
      <c r="E33" s="87"/>
      <c r="F33" s="88"/>
      <c r="G33" s="88"/>
      <c r="H33" s="89"/>
      <c r="I33" s="114"/>
      <c r="J33" s="117"/>
      <c r="K33" s="21"/>
      <c r="L33" s="16"/>
      <c r="M33" s="21">
        <v>0</v>
      </c>
      <c r="N33" s="52"/>
      <c r="O33" s="22">
        <v>1.3</v>
      </c>
      <c r="P33" s="16">
        <f t="shared" si="2"/>
        <v>1.3</v>
      </c>
      <c r="Q33" s="3"/>
    </row>
    <row r="34" spans="1:17" s="20" customFormat="1" ht="70.5" customHeight="1" thickBot="1">
      <c r="A34" s="40" t="s">
        <v>106</v>
      </c>
      <c r="B34" s="90" t="s">
        <v>170</v>
      </c>
      <c r="C34" s="101" t="s">
        <v>108</v>
      </c>
      <c r="D34" s="102"/>
      <c r="E34" s="103"/>
      <c r="F34" s="103"/>
      <c r="G34" s="104"/>
      <c r="H34" s="104"/>
      <c r="I34" s="28"/>
      <c r="J34" s="118"/>
      <c r="K34" s="28"/>
      <c r="L34" s="16"/>
      <c r="M34" s="105">
        <v>0</v>
      </c>
      <c r="N34" s="106"/>
      <c r="O34" s="107">
        <v>0.2</v>
      </c>
      <c r="P34" s="16">
        <f t="shared" si="2"/>
        <v>0.2</v>
      </c>
      <c r="Q34" s="3"/>
    </row>
    <row r="35" spans="1:17" s="20" customFormat="1" ht="45.75" thickBot="1">
      <c r="A35" s="40" t="s">
        <v>106</v>
      </c>
      <c r="B35" s="100" t="s">
        <v>171</v>
      </c>
      <c r="C35" s="8" t="s">
        <v>150</v>
      </c>
      <c r="D35" s="109"/>
      <c r="E35" s="109"/>
      <c r="F35" s="109"/>
      <c r="G35" s="28"/>
      <c r="H35" s="28"/>
      <c r="I35" s="28"/>
      <c r="J35" s="28"/>
      <c r="K35" s="28"/>
      <c r="L35" s="16"/>
      <c r="M35" s="28">
        <v>0</v>
      </c>
      <c r="N35" s="110"/>
      <c r="O35" s="33">
        <v>1.1</v>
      </c>
      <c r="P35" s="16">
        <f t="shared" si="2"/>
        <v>1.1</v>
      </c>
      <c r="Q35" s="3"/>
    </row>
    <row r="36" spans="1:17" s="9" customFormat="1" ht="15.75" thickBot="1">
      <c r="A36" s="93"/>
      <c r="B36" s="55"/>
      <c r="C36" s="64" t="s">
        <v>35</v>
      </c>
      <c r="D36" s="15">
        <v>17826.2</v>
      </c>
      <c r="E36" s="15">
        <v>265.4</v>
      </c>
      <c r="F36" s="15"/>
      <c r="G36" s="15">
        <v>1411.3</v>
      </c>
      <c r="H36" s="15"/>
      <c r="I36" s="15">
        <v>72.7</v>
      </c>
      <c r="J36" s="15"/>
      <c r="K36" s="15"/>
      <c r="L36" s="115">
        <f t="shared" si="1"/>
        <v>19575.600000000002</v>
      </c>
      <c r="M36" s="15">
        <v>19575.6</v>
      </c>
      <c r="N36" s="108">
        <f t="shared" si="0"/>
        <v>0</v>
      </c>
      <c r="O36" s="15">
        <v>15187.2</v>
      </c>
      <c r="P36" s="115">
        <f t="shared" si="2"/>
        <v>-4388.399999999998</v>
      </c>
      <c r="Q36" s="115">
        <f aca="true" t="shared" si="4" ref="Q36:Q46">O36*100/M36</f>
        <v>77.58229632808191</v>
      </c>
    </row>
    <row r="37" spans="1:17" ht="43.5" thickBot="1">
      <c r="A37" s="37" t="s">
        <v>106</v>
      </c>
      <c r="B37" s="62" t="s">
        <v>36</v>
      </c>
      <c r="C37" s="71" t="s">
        <v>235</v>
      </c>
      <c r="D37" s="4">
        <v>8654.1</v>
      </c>
      <c r="E37" s="4"/>
      <c r="F37" s="4"/>
      <c r="G37" s="26"/>
      <c r="H37" s="26"/>
      <c r="I37" s="26">
        <v>72.7</v>
      </c>
      <c r="J37" s="26"/>
      <c r="K37" s="26"/>
      <c r="L37" s="16">
        <f t="shared" si="1"/>
        <v>8726.800000000001</v>
      </c>
      <c r="M37" s="26">
        <v>8726.8</v>
      </c>
      <c r="N37" s="52">
        <f t="shared" si="0"/>
        <v>0</v>
      </c>
      <c r="O37" s="26">
        <v>8853.5</v>
      </c>
      <c r="P37" s="16">
        <f t="shared" si="2"/>
        <v>126.70000000000073</v>
      </c>
      <c r="Q37" s="3">
        <f t="shared" si="4"/>
        <v>101.45184947517991</v>
      </c>
    </row>
    <row r="38" spans="1:17" ht="120.75" thickBot="1">
      <c r="A38" s="40" t="s">
        <v>106</v>
      </c>
      <c r="B38" s="54" t="s">
        <v>230</v>
      </c>
      <c r="C38" s="65" t="s">
        <v>232</v>
      </c>
      <c r="D38" s="4"/>
      <c r="E38" s="4"/>
      <c r="F38" s="4"/>
      <c r="G38" s="26"/>
      <c r="H38" s="26"/>
      <c r="I38" s="26"/>
      <c r="J38" s="26"/>
      <c r="K38" s="26"/>
      <c r="L38" s="16"/>
      <c r="M38" s="26">
        <v>8446.5</v>
      </c>
      <c r="N38" s="52"/>
      <c r="O38" s="26">
        <v>8501</v>
      </c>
      <c r="P38" s="16">
        <f t="shared" si="2"/>
        <v>54.5</v>
      </c>
      <c r="Q38" s="3">
        <f t="shared" si="4"/>
        <v>100.64523767240868</v>
      </c>
    </row>
    <row r="39" spans="1:17" ht="195.75" thickBot="1">
      <c r="A39" s="40" t="s">
        <v>106</v>
      </c>
      <c r="B39" s="54" t="s">
        <v>38</v>
      </c>
      <c r="C39" s="65" t="s">
        <v>231</v>
      </c>
      <c r="D39" s="141" t="s">
        <v>208</v>
      </c>
      <c r="E39" s="4"/>
      <c r="F39" s="4"/>
      <c r="G39" s="26"/>
      <c r="H39" s="26"/>
      <c r="I39" s="26"/>
      <c r="J39" s="26"/>
      <c r="K39" s="26"/>
      <c r="L39" s="16">
        <v>8446.5</v>
      </c>
      <c r="M39" s="27">
        <v>5546.5</v>
      </c>
      <c r="N39" s="52">
        <f t="shared" si="0"/>
        <v>-2900</v>
      </c>
      <c r="O39" s="26">
        <v>6145.1</v>
      </c>
      <c r="P39" s="16">
        <f t="shared" si="2"/>
        <v>598.6000000000004</v>
      </c>
      <c r="Q39" s="3">
        <f t="shared" si="4"/>
        <v>110.79239159830524</v>
      </c>
    </row>
    <row r="40" spans="1:17" ht="90.75" thickBot="1">
      <c r="A40" s="40" t="s">
        <v>106</v>
      </c>
      <c r="B40" s="54" t="s">
        <v>39</v>
      </c>
      <c r="C40" s="65" t="s">
        <v>40</v>
      </c>
      <c r="D40" s="4">
        <v>5546.5</v>
      </c>
      <c r="E40" s="4"/>
      <c r="F40" s="4"/>
      <c r="G40" s="26"/>
      <c r="H40" s="26"/>
      <c r="I40" s="26"/>
      <c r="J40" s="26"/>
      <c r="K40" s="26"/>
      <c r="L40" s="16">
        <f t="shared" si="1"/>
        <v>5546.5</v>
      </c>
      <c r="M40" s="119">
        <v>5546.5</v>
      </c>
      <c r="N40" s="52">
        <f t="shared" si="0"/>
        <v>0</v>
      </c>
      <c r="O40" s="26">
        <v>6113.3</v>
      </c>
      <c r="P40" s="16">
        <f t="shared" si="2"/>
        <v>566.8000000000002</v>
      </c>
      <c r="Q40" s="3">
        <f t="shared" si="4"/>
        <v>110.21905706301271</v>
      </c>
    </row>
    <row r="41" spans="1:17" ht="90.75" thickBot="1">
      <c r="A41" s="37" t="s">
        <v>106</v>
      </c>
      <c r="B41" s="54" t="s">
        <v>173</v>
      </c>
      <c r="C41" s="65" t="s">
        <v>172</v>
      </c>
      <c r="D41" s="4"/>
      <c r="E41" s="4"/>
      <c r="F41" s="4"/>
      <c r="G41" s="26"/>
      <c r="H41" s="26"/>
      <c r="I41" s="26"/>
      <c r="J41" s="26"/>
      <c r="K41" s="26"/>
      <c r="L41" s="16"/>
      <c r="M41" s="120">
        <v>2900</v>
      </c>
      <c r="N41" s="52"/>
      <c r="O41" s="26">
        <v>2387.7</v>
      </c>
      <c r="P41" s="16">
        <f t="shared" si="2"/>
        <v>-512.3000000000002</v>
      </c>
      <c r="Q41" s="3">
        <f t="shared" si="4"/>
        <v>82.33448275862068</v>
      </c>
    </row>
    <row r="42" spans="1:17" ht="75.75" thickBot="1">
      <c r="A42" s="37" t="s">
        <v>106</v>
      </c>
      <c r="B42" s="54" t="s">
        <v>41</v>
      </c>
      <c r="C42" s="65" t="s">
        <v>42</v>
      </c>
      <c r="D42" s="4">
        <v>2900</v>
      </c>
      <c r="E42" s="4"/>
      <c r="F42" s="4"/>
      <c r="G42" s="26"/>
      <c r="H42" s="26"/>
      <c r="I42" s="26"/>
      <c r="J42" s="26"/>
      <c r="K42" s="26"/>
      <c r="L42" s="16">
        <f t="shared" si="1"/>
        <v>2900</v>
      </c>
      <c r="M42" s="26">
        <v>2900</v>
      </c>
      <c r="N42" s="52">
        <f t="shared" si="0"/>
        <v>0</v>
      </c>
      <c r="O42" s="26">
        <v>2387.7</v>
      </c>
      <c r="P42" s="16">
        <f t="shared" si="2"/>
        <v>-512.3000000000002</v>
      </c>
      <c r="Q42" s="3">
        <f t="shared" si="4"/>
        <v>82.33448275862068</v>
      </c>
    </row>
    <row r="43" spans="1:17" ht="45.75" thickBot="1">
      <c r="A43" s="40" t="s">
        <v>106</v>
      </c>
      <c r="B43" s="54" t="s">
        <v>234</v>
      </c>
      <c r="C43" s="71" t="s">
        <v>44</v>
      </c>
      <c r="D43" s="4">
        <v>207.6</v>
      </c>
      <c r="E43" s="4"/>
      <c r="F43" s="4"/>
      <c r="G43" s="26"/>
      <c r="H43" s="26"/>
      <c r="I43" s="26">
        <v>72.7</v>
      </c>
      <c r="J43" s="26"/>
      <c r="K43" s="26"/>
      <c r="L43" s="16">
        <f t="shared" si="1"/>
        <v>280.3</v>
      </c>
      <c r="M43" s="26">
        <v>280.3</v>
      </c>
      <c r="N43" s="52">
        <f t="shared" si="0"/>
        <v>0</v>
      </c>
      <c r="O43" s="26">
        <v>352.5</v>
      </c>
      <c r="P43" s="16">
        <f t="shared" si="2"/>
        <v>72.19999999999999</v>
      </c>
      <c r="Q43" s="3">
        <f t="shared" si="4"/>
        <v>125.75811630396004</v>
      </c>
    </row>
    <row r="44" spans="1:17" ht="63" customHeight="1" thickBot="1">
      <c r="A44" s="40" t="s">
        <v>106</v>
      </c>
      <c r="B44" s="54" t="s">
        <v>43</v>
      </c>
      <c r="C44" s="65" t="s">
        <v>45</v>
      </c>
      <c r="D44" s="4">
        <v>207.6</v>
      </c>
      <c r="E44" s="4"/>
      <c r="F44" s="4"/>
      <c r="G44" s="26"/>
      <c r="H44" s="26"/>
      <c r="I44" s="26">
        <v>72.7</v>
      </c>
      <c r="J44" s="26"/>
      <c r="K44" s="26"/>
      <c r="L44" s="16">
        <f t="shared" si="1"/>
        <v>280.3</v>
      </c>
      <c r="M44" s="26">
        <v>280.3</v>
      </c>
      <c r="N44" s="52">
        <f t="shared" si="0"/>
        <v>0</v>
      </c>
      <c r="O44" s="26">
        <v>352.5</v>
      </c>
      <c r="P44" s="16">
        <f t="shared" si="2"/>
        <v>72.19999999999999</v>
      </c>
      <c r="Q44" s="3">
        <f t="shared" si="4"/>
        <v>125.75811630396004</v>
      </c>
    </row>
    <row r="45" spans="1:17" ht="29.25" thickBot="1">
      <c r="A45" s="37" t="s">
        <v>106</v>
      </c>
      <c r="B45" s="62" t="s">
        <v>46</v>
      </c>
      <c r="C45" s="71" t="s">
        <v>233</v>
      </c>
      <c r="D45" s="4">
        <v>1848.9</v>
      </c>
      <c r="E45" s="4"/>
      <c r="F45" s="4"/>
      <c r="G45" s="26"/>
      <c r="H45" s="26"/>
      <c r="I45" s="26"/>
      <c r="J45" s="26"/>
      <c r="K45" s="26"/>
      <c r="L45" s="16">
        <f t="shared" si="1"/>
        <v>1848.9</v>
      </c>
      <c r="M45" s="26">
        <v>1848.9</v>
      </c>
      <c r="N45" s="52">
        <f aca="true" t="shared" si="5" ref="N45:N82">M45-L45</f>
        <v>0</v>
      </c>
      <c r="O45" s="26">
        <v>1611.5</v>
      </c>
      <c r="P45" s="16">
        <f t="shared" si="2"/>
        <v>-237.4000000000001</v>
      </c>
      <c r="Q45" s="3">
        <f t="shared" si="4"/>
        <v>87.15993293309535</v>
      </c>
    </row>
    <row r="46" spans="1:17" ht="30.75" thickBot="1">
      <c r="A46" s="40" t="s">
        <v>106</v>
      </c>
      <c r="B46" s="54" t="s">
        <v>48</v>
      </c>
      <c r="C46" s="65" t="s">
        <v>49</v>
      </c>
      <c r="D46" s="4">
        <v>1848.9</v>
      </c>
      <c r="E46" s="31"/>
      <c r="F46" s="31"/>
      <c r="G46" s="32"/>
      <c r="H46" s="32"/>
      <c r="I46" s="32"/>
      <c r="J46" s="32"/>
      <c r="K46" s="32"/>
      <c r="L46" s="16">
        <f t="shared" si="1"/>
        <v>1848.9</v>
      </c>
      <c r="M46" s="26">
        <v>1848.9</v>
      </c>
      <c r="N46" s="52">
        <f t="shared" si="5"/>
        <v>0</v>
      </c>
      <c r="O46" s="26">
        <v>1611.5</v>
      </c>
      <c r="P46" s="16">
        <f t="shared" si="2"/>
        <v>-237.4000000000001</v>
      </c>
      <c r="Q46" s="3">
        <f t="shared" si="4"/>
        <v>87.15993293309535</v>
      </c>
    </row>
    <row r="47" spans="1:17" s="29" customFormat="1" ht="105.75" thickBot="1">
      <c r="A47" s="40" t="s">
        <v>106</v>
      </c>
      <c r="B47" s="77" t="s">
        <v>174</v>
      </c>
      <c r="C47" s="78" t="s">
        <v>109</v>
      </c>
      <c r="D47" s="84"/>
      <c r="E47" s="81"/>
      <c r="F47" s="81"/>
      <c r="G47" s="81"/>
      <c r="H47" s="81"/>
      <c r="I47" s="98"/>
      <c r="J47" s="98"/>
      <c r="K47" s="98"/>
      <c r="L47" s="16"/>
      <c r="M47" s="85">
        <v>0</v>
      </c>
      <c r="N47" s="52"/>
      <c r="O47" s="85" t="s">
        <v>176</v>
      </c>
      <c r="P47" s="16">
        <v>224.6</v>
      </c>
      <c r="Q47" s="3"/>
    </row>
    <row r="48" spans="1:17" s="30" customFormat="1" ht="105.75" thickBot="1">
      <c r="A48" s="37" t="s">
        <v>106</v>
      </c>
      <c r="B48" s="80" t="s">
        <v>175</v>
      </c>
      <c r="C48" s="79" t="s">
        <v>110</v>
      </c>
      <c r="D48" s="82"/>
      <c r="E48" s="82"/>
      <c r="F48" s="82"/>
      <c r="G48" s="83"/>
      <c r="H48" s="83"/>
      <c r="I48" s="99"/>
      <c r="J48" s="99"/>
      <c r="K48" s="99"/>
      <c r="L48" s="16"/>
      <c r="M48" s="83">
        <v>0</v>
      </c>
      <c r="N48" s="142"/>
      <c r="O48" s="21" t="s">
        <v>177</v>
      </c>
      <c r="P48" s="16">
        <v>224.6</v>
      </c>
      <c r="Q48" s="3"/>
    </row>
    <row r="49" spans="1:17" ht="29.25" thickBot="1">
      <c r="A49" s="40" t="s">
        <v>106</v>
      </c>
      <c r="B49" s="169" t="s">
        <v>50</v>
      </c>
      <c r="C49" s="71" t="s">
        <v>236</v>
      </c>
      <c r="D49" s="4">
        <v>5070</v>
      </c>
      <c r="E49" s="4">
        <v>265.4</v>
      </c>
      <c r="F49" s="4"/>
      <c r="G49" s="26">
        <v>1411.3</v>
      </c>
      <c r="H49" s="26"/>
      <c r="I49" s="26"/>
      <c r="J49" s="26"/>
      <c r="K49" s="26"/>
      <c r="L49" s="16">
        <f t="shared" si="1"/>
        <v>6746.7</v>
      </c>
      <c r="M49" s="26">
        <v>6746.7</v>
      </c>
      <c r="N49" s="52">
        <f t="shared" si="5"/>
        <v>0</v>
      </c>
      <c r="O49" s="26">
        <v>2171.1</v>
      </c>
      <c r="P49" s="16">
        <f t="shared" si="2"/>
        <v>-4575.6</v>
      </c>
      <c r="Q49" s="3">
        <f aca="true" t="shared" si="6" ref="Q49:Q56">O49*100/M49</f>
        <v>32.1801769754102</v>
      </c>
    </row>
    <row r="50" spans="1:17" ht="75.75" thickBot="1">
      <c r="A50" s="40" t="s">
        <v>106</v>
      </c>
      <c r="B50" s="54" t="s">
        <v>52</v>
      </c>
      <c r="C50" s="68" t="s">
        <v>53</v>
      </c>
      <c r="D50" s="4">
        <v>5000</v>
      </c>
      <c r="E50" s="4">
        <v>265.4</v>
      </c>
      <c r="F50" s="4"/>
      <c r="G50" s="26">
        <v>1411.3</v>
      </c>
      <c r="H50" s="26"/>
      <c r="I50" s="26"/>
      <c r="J50" s="26"/>
      <c r="K50" s="26"/>
      <c r="L50" s="16">
        <f t="shared" si="1"/>
        <v>6676.7</v>
      </c>
      <c r="M50" s="26">
        <v>6676.7</v>
      </c>
      <c r="N50" s="52">
        <f t="shared" si="5"/>
        <v>0</v>
      </c>
      <c r="O50" s="26">
        <v>1904.7</v>
      </c>
      <c r="P50" s="16">
        <f t="shared" si="2"/>
        <v>-4772</v>
      </c>
      <c r="Q50" s="3">
        <f t="shared" si="6"/>
        <v>28.52756601315021</v>
      </c>
    </row>
    <row r="51" spans="1:17" ht="105.75" thickBot="1">
      <c r="A51" s="37" t="s">
        <v>106</v>
      </c>
      <c r="B51" s="54" t="s">
        <v>54</v>
      </c>
      <c r="C51" s="65" t="s">
        <v>55</v>
      </c>
      <c r="D51" s="4">
        <v>5000</v>
      </c>
      <c r="E51" s="4">
        <v>265.4</v>
      </c>
      <c r="F51" s="4"/>
      <c r="G51" s="26">
        <v>1411.3</v>
      </c>
      <c r="H51" s="26"/>
      <c r="I51" s="26"/>
      <c r="J51" s="26"/>
      <c r="K51" s="26"/>
      <c r="L51" s="16">
        <f t="shared" si="1"/>
        <v>6676.7</v>
      </c>
      <c r="M51" s="26">
        <v>6676.7</v>
      </c>
      <c r="N51" s="52">
        <f t="shared" si="5"/>
        <v>0</v>
      </c>
      <c r="O51" s="26">
        <v>1904.7</v>
      </c>
      <c r="P51" s="16">
        <f t="shared" si="2"/>
        <v>-4772</v>
      </c>
      <c r="Q51" s="3">
        <f t="shared" si="6"/>
        <v>28.52756601315021</v>
      </c>
    </row>
    <row r="52" spans="1:17" ht="60.75" thickBot="1">
      <c r="A52" s="40" t="s">
        <v>106</v>
      </c>
      <c r="B52" s="54" t="s">
        <v>56</v>
      </c>
      <c r="C52" s="65" t="s">
        <v>57</v>
      </c>
      <c r="D52" s="4">
        <v>70</v>
      </c>
      <c r="E52" s="4"/>
      <c r="F52" s="4"/>
      <c r="G52" s="26"/>
      <c r="H52" s="26"/>
      <c r="I52" s="26"/>
      <c r="J52" s="26"/>
      <c r="K52" s="26"/>
      <c r="L52" s="16">
        <f t="shared" si="1"/>
        <v>70</v>
      </c>
      <c r="M52" s="26">
        <v>70</v>
      </c>
      <c r="N52" s="52">
        <f t="shared" si="5"/>
        <v>0</v>
      </c>
      <c r="O52" s="26">
        <v>266.4</v>
      </c>
      <c r="P52" s="16">
        <f t="shared" si="2"/>
        <v>196.39999999999998</v>
      </c>
      <c r="Q52" s="3">
        <f t="shared" si="6"/>
        <v>380.5714285714285</v>
      </c>
    </row>
    <row r="53" spans="1:17" ht="60.75" thickBot="1">
      <c r="A53" s="40" t="s">
        <v>106</v>
      </c>
      <c r="B53" s="54" t="s">
        <v>58</v>
      </c>
      <c r="C53" s="65" t="s">
        <v>59</v>
      </c>
      <c r="D53" s="4">
        <v>70</v>
      </c>
      <c r="E53" s="4"/>
      <c r="F53" s="4"/>
      <c r="G53" s="26"/>
      <c r="H53" s="26"/>
      <c r="I53" s="26"/>
      <c r="J53" s="26"/>
      <c r="K53" s="26"/>
      <c r="L53" s="16">
        <f t="shared" si="1"/>
        <v>70</v>
      </c>
      <c r="M53" s="26">
        <v>70</v>
      </c>
      <c r="N53" s="52">
        <f t="shared" si="5"/>
        <v>0</v>
      </c>
      <c r="O53" s="26">
        <v>266.4</v>
      </c>
      <c r="P53" s="16">
        <f t="shared" si="2"/>
        <v>196.39999999999998</v>
      </c>
      <c r="Q53" s="3">
        <f t="shared" si="6"/>
        <v>380.5714285714285</v>
      </c>
    </row>
    <row r="54" spans="1:17" ht="15.75" thickBot="1">
      <c r="A54" s="37" t="s">
        <v>106</v>
      </c>
      <c r="B54" s="54" t="s">
        <v>60</v>
      </c>
      <c r="C54" s="65" t="s">
        <v>61</v>
      </c>
      <c r="D54" s="4">
        <v>2253.2</v>
      </c>
      <c r="E54" s="4"/>
      <c r="F54" s="4"/>
      <c r="G54" s="26"/>
      <c r="H54" s="26"/>
      <c r="I54" s="26"/>
      <c r="J54" s="26"/>
      <c r="K54" s="26"/>
      <c r="L54" s="16">
        <f t="shared" si="1"/>
        <v>2253.2</v>
      </c>
      <c r="M54" s="26">
        <v>2253.2</v>
      </c>
      <c r="N54" s="52">
        <f t="shared" si="5"/>
        <v>0</v>
      </c>
      <c r="O54" s="26">
        <v>1849.6</v>
      </c>
      <c r="P54" s="16">
        <f t="shared" si="2"/>
        <v>-403.5999999999999</v>
      </c>
      <c r="Q54" s="3">
        <f t="shared" si="6"/>
        <v>82.08769749689331</v>
      </c>
    </row>
    <row r="55" spans="1:17" ht="105.75" thickBot="1">
      <c r="A55" s="40" t="s">
        <v>106</v>
      </c>
      <c r="B55" s="42" t="s">
        <v>179</v>
      </c>
      <c r="C55" s="65" t="s">
        <v>111</v>
      </c>
      <c r="D55" s="4"/>
      <c r="E55" s="4"/>
      <c r="F55" s="4"/>
      <c r="G55" s="26"/>
      <c r="H55" s="26"/>
      <c r="I55" s="26"/>
      <c r="J55" s="26"/>
      <c r="K55" s="26"/>
      <c r="L55" s="16"/>
      <c r="M55" s="26">
        <v>37.4</v>
      </c>
      <c r="N55" s="170" t="s">
        <v>237</v>
      </c>
      <c r="O55" s="26">
        <v>57.1</v>
      </c>
      <c r="P55" s="16">
        <f t="shared" si="2"/>
        <v>19.700000000000003</v>
      </c>
      <c r="Q55" s="3">
        <f t="shared" si="6"/>
        <v>152.67379679144386</v>
      </c>
    </row>
    <row r="56" spans="1:17" ht="90.75" thickBot="1">
      <c r="A56" s="40" t="s">
        <v>106</v>
      </c>
      <c r="B56" s="54" t="s">
        <v>62</v>
      </c>
      <c r="C56" s="65" t="s">
        <v>63</v>
      </c>
      <c r="D56" s="4">
        <v>37.4</v>
      </c>
      <c r="E56" s="4"/>
      <c r="F56" s="4"/>
      <c r="G56" s="26"/>
      <c r="H56" s="26"/>
      <c r="I56" s="26"/>
      <c r="J56" s="26"/>
      <c r="K56" s="26"/>
      <c r="L56" s="16">
        <f t="shared" si="1"/>
        <v>37.4</v>
      </c>
      <c r="M56" s="26">
        <v>37.4</v>
      </c>
      <c r="N56" s="52">
        <f t="shared" si="5"/>
        <v>0</v>
      </c>
      <c r="O56" s="26">
        <v>54.9</v>
      </c>
      <c r="P56" s="16">
        <f t="shared" si="2"/>
        <v>17.5</v>
      </c>
      <c r="Q56" s="3">
        <f t="shared" si="6"/>
        <v>146.7914438502674</v>
      </c>
    </row>
    <row r="57" spans="1:17" ht="63.75" thickBot="1">
      <c r="A57" s="37" t="s">
        <v>106</v>
      </c>
      <c r="B57" s="58" t="s">
        <v>178</v>
      </c>
      <c r="C57" s="66" t="s">
        <v>112</v>
      </c>
      <c r="D57" s="4"/>
      <c r="E57" s="4"/>
      <c r="F57" s="4"/>
      <c r="G57" s="26"/>
      <c r="H57" s="26"/>
      <c r="I57" s="26"/>
      <c r="J57" s="26"/>
      <c r="K57" s="26"/>
      <c r="L57" s="16"/>
      <c r="M57" s="26">
        <v>0</v>
      </c>
      <c r="N57" s="52"/>
      <c r="O57" s="26">
        <v>2.2</v>
      </c>
      <c r="P57" s="16">
        <f t="shared" si="2"/>
        <v>2.2</v>
      </c>
      <c r="Q57" s="3"/>
    </row>
    <row r="58" spans="1:17" ht="75.75" thickBot="1">
      <c r="A58" s="40" t="s">
        <v>106</v>
      </c>
      <c r="B58" s="54" t="s">
        <v>64</v>
      </c>
      <c r="C58" s="65" t="s">
        <v>65</v>
      </c>
      <c r="D58" s="4">
        <v>263.1</v>
      </c>
      <c r="E58" s="4"/>
      <c r="F58" s="4"/>
      <c r="G58" s="26"/>
      <c r="H58" s="26"/>
      <c r="I58" s="26"/>
      <c r="J58" s="26"/>
      <c r="K58" s="26"/>
      <c r="L58" s="16">
        <f t="shared" si="1"/>
        <v>263.1</v>
      </c>
      <c r="M58" s="26">
        <v>263.1</v>
      </c>
      <c r="N58" s="52">
        <f t="shared" si="5"/>
        <v>0</v>
      </c>
      <c r="O58" s="26">
        <v>41.3</v>
      </c>
      <c r="P58" s="16">
        <f t="shared" si="2"/>
        <v>-221.8</v>
      </c>
      <c r="Q58" s="3">
        <f>O58*100/M58</f>
        <v>15.697453439756746</v>
      </c>
    </row>
    <row r="59" spans="1:17" ht="30.75" thickBot="1">
      <c r="A59" s="40" t="s">
        <v>106</v>
      </c>
      <c r="B59" s="54" t="s">
        <v>66</v>
      </c>
      <c r="C59" s="65" t="s">
        <v>67</v>
      </c>
      <c r="D59" s="4">
        <v>87.8</v>
      </c>
      <c r="E59" s="4"/>
      <c r="F59" s="4"/>
      <c r="G59" s="26"/>
      <c r="H59" s="26"/>
      <c r="I59" s="26"/>
      <c r="J59" s="26"/>
      <c r="K59" s="26"/>
      <c r="L59" s="16">
        <f t="shared" si="1"/>
        <v>87.8</v>
      </c>
      <c r="M59" s="26">
        <v>87.8</v>
      </c>
      <c r="N59" s="52">
        <f t="shared" si="5"/>
        <v>0</v>
      </c>
      <c r="O59" s="26">
        <v>13.5</v>
      </c>
      <c r="P59" s="16">
        <f t="shared" si="2"/>
        <v>-74.3</v>
      </c>
      <c r="Q59" s="3">
        <f>O59*100/M59</f>
        <v>15.375854214123008</v>
      </c>
    </row>
    <row r="60" spans="1:17" ht="62.25" customHeight="1" thickBot="1">
      <c r="A60" s="37" t="s">
        <v>106</v>
      </c>
      <c r="B60" s="59" t="s">
        <v>180</v>
      </c>
      <c r="C60" s="76" t="s">
        <v>113</v>
      </c>
      <c r="D60" s="4"/>
      <c r="E60" s="4"/>
      <c r="F60" s="4"/>
      <c r="G60" s="26"/>
      <c r="H60" s="26"/>
      <c r="I60" s="26"/>
      <c r="J60" s="26"/>
      <c r="K60" s="26"/>
      <c r="L60" s="16"/>
      <c r="M60" s="26">
        <v>0</v>
      </c>
      <c r="N60" s="52"/>
      <c r="O60" s="26">
        <v>73.9</v>
      </c>
      <c r="P60" s="16">
        <f t="shared" si="2"/>
        <v>73.9</v>
      </c>
      <c r="Q60" s="3"/>
    </row>
    <row r="61" spans="1:17" ht="30.75" thickBot="1">
      <c r="A61" s="41" t="s">
        <v>106</v>
      </c>
      <c r="B61" s="60" t="s">
        <v>68</v>
      </c>
      <c r="C61" s="69" t="s">
        <v>69</v>
      </c>
      <c r="D61" s="4">
        <v>1382.4</v>
      </c>
      <c r="E61" s="4"/>
      <c r="F61" s="4"/>
      <c r="G61" s="26"/>
      <c r="H61" s="26"/>
      <c r="I61" s="26"/>
      <c r="J61" s="26"/>
      <c r="K61" s="26"/>
      <c r="L61" s="16">
        <f t="shared" si="1"/>
        <v>1382.4</v>
      </c>
      <c r="M61" s="26">
        <v>1382.4</v>
      </c>
      <c r="N61" s="52">
        <f t="shared" si="5"/>
        <v>0</v>
      </c>
      <c r="O61" s="26">
        <v>710.1</v>
      </c>
      <c r="P61" s="16">
        <f t="shared" si="2"/>
        <v>-672.3000000000001</v>
      </c>
      <c r="Q61" s="3">
        <f>O61*100/M61</f>
        <v>51.3671875</v>
      </c>
    </row>
    <row r="62" spans="1:17" ht="60.75" thickBot="1">
      <c r="A62" s="41" t="s">
        <v>106</v>
      </c>
      <c r="B62" s="111" t="s">
        <v>152</v>
      </c>
      <c r="C62" s="69" t="s">
        <v>151</v>
      </c>
      <c r="D62" s="4"/>
      <c r="E62" s="4"/>
      <c r="F62" s="4"/>
      <c r="G62" s="26"/>
      <c r="H62" s="26"/>
      <c r="I62" s="26"/>
      <c r="J62" s="26"/>
      <c r="K62" s="26"/>
      <c r="L62" s="16"/>
      <c r="M62" s="26">
        <v>0</v>
      </c>
      <c r="N62" s="52"/>
      <c r="O62" s="26">
        <v>107.9</v>
      </c>
      <c r="P62" s="16">
        <f t="shared" si="2"/>
        <v>107.9</v>
      </c>
      <c r="Q62" s="3"/>
    </row>
    <row r="63" spans="1:17" ht="60.75" thickBot="1">
      <c r="A63" s="40" t="s">
        <v>106</v>
      </c>
      <c r="B63" s="96" t="s">
        <v>181</v>
      </c>
      <c r="C63" s="69" t="s">
        <v>140</v>
      </c>
      <c r="D63" s="4"/>
      <c r="E63" s="4"/>
      <c r="F63" s="4"/>
      <c r="G63" s="26"/>
      <c r="H63" s="26"/>
      <c r="I63" s="26"/>
      <c r="J63" s="26"/>
      <c r="K63" s="26"/>
      <c r="L63" s="16"/>
      <c r="M63" s="26">
        <v>482.5</v>
      </c>
      <c r="N63" s="52"/>
      <c r="O63" s="26">
        <v>845.8</v>
      </c>
      <c r="P63" s="16">
        <f t="shared" si="2"/>
        <v>363.29999999999995</v>
      </c>
      <c r="Q63" s="3">
        <f>O63*100/M63</f>
        <v>175.29533678756476</v>
      </c>
    </row>
    <row r="64" spans="1:17" ht="45.75" thickBot="1">
      <c r="A64" s="40" t="s">
        <v>106</v>
      </c>
      <c r="B64" s="54" t="s">
        <v>70</v>
      </c>
      <c r="C64" s="65" t="s">
        <v>71</v>
      </c>
      <c r="D64" s="4">
        <v>482.5</v>
      </c>
      <c r="E64" s="4"/>
      <c r="F64" s="4"/>
      <c r="G64" s="26"/>
      <c r="H64" s="26"/>
      <c r="I64" s="26"/>
      <c r="J64" s="26"/>
      <c r="K64" s="26"/>
      <c r="L64" s="16">
        <f t="shared" si="1"/>
        <v>482.5</v>
      </c>
      <c r="M64" s="26">
        <v>482.5</v>
      </c>
      <c r="N64" s="52">
        <f t="shared" si="5"/>
        <v>0</v>
      </c>
      <c r="O64" s="26">
        <v>845.8</v>
      </c>
      <c r="P64" s="16">
        <f t="shared" si="2"/>
        <v>363.29999999999995</v>
      </c>
      <c r="Q64" s="3">
        <f>O64*100/M64</f>
        <v>175.29533678756476</v>
      </c>
    </row>
    <row r="65" spans="1:17" ht="60.75" thickBot="1">
      <c r="A65" s="37" t="s">
        <v>106</v>
      </c>
      <c r="B65" s="57" t="s">
        <v>182</v>
      </c>
      <c r="C65" s="67" t="s">
        <v>114</v>
      </c>
      <c r="D65" s="4"/>
      <c r="E65" s="4"/>
      <c r="F65" s="4"/>
      <c r="G65" s="26"/>
      <c r="H65" s="26"/>
      <c r="I65" s="26"/>
      <c r="J65" s="26"/>
      <c r="K65" s="26"/>
      <c r="L65" s="16"/>
      <c r="M65" s="26">
        <v>0</v>
      </c>
      <c r="N65" s="52"/>
      <c r="O65" s="26">
        <v>61.9</v>
      </c>
      <c r="P65" s="16">
        <f t="shared" si="2"/>
        <v>61.9</v>
      </c>
      <c r="Q65" s="3"/>
    </row>
    <row r="66" spans="1:17" ht="90.75" thickBot="1">
      <c r="A66" s="40" t="s">
        <v>106</v>
      </c>
      <c r="B66" s="61" t="s">
        <v>183</v>
      </c>
      <c r="C66" s="70" t="s">
        <v>116</v>
      </c>
      <c r="D66" s="4"/>
      <c r="E66" s="4"/>
      <c r="F66" s="4"/>
      <c r="G66" s="26"/>
      <c r="H66" s="26"/>
      <c r="I66" s="26"/>
      <c r="J66" s="26"/>
      <c r="K66" s="26"/>
      <c r="L66" s="16"/>
      <c r="M66" s="26"/>
      <c r="N66" s="52"/>
      <c r="O66" s="27" t="s">
        <v>186</v>
      </c>
      <c r="P66" s="16"/>
      <c r="Q66" s="3"/>
    </row>
    <row r="67" spans="1:17" ht="90.75" thickBot="1">
      <c r="A67" s="40" t="s">
        <v>106</v>
      </c>
      <c r="B67" s="61" t="s">
        <v>184</v>
      </c>
      <c r="C67" s="70" t="s">
        <v>115</v>
      </c>
      <c r="D67" s="4"/>
      <c r="E67" s="4"/>
      <c r="F67" s="4"/>
      <c r="G67" s="26"/>
      <c r="H67" s="26"/>
      <c r="I67" s="26"/>
      <c r="J67" s="26"/>
      <c r="K67" s="26"/>
      <c r="L67" s="16"/>
      <c r="M67" s="26"/>
      <c r="N67" s="52"/>
      <c r="O67" s="27" t="s">
        <v>185</v>
      </c>
      <c r="P67" s="16"/>
      <c r="Q67" s="3"/>
    </row>
    <row r="68" spans="1:17" ht="45.75" thickBot="1">
      <c r="A68" s="112" t="s">
        <v>106</v>
      </c>
      <c r="B68" s="113" t="s">
        <v>155</v>
      </c>
      <c r="C68" s="10" t="s">
        <v>114</v>
      </c>
      <c r="D68" s="4"/>
      <c r="E68" s="4"/>
      <c r="F68" s="4"/>
      <c r="G68" s="26"/>
      <c r="H68" s="26"/>
      <c r="I68" s="26"/>
      <c r="J68" s="26"/>
      <c r="K68" s="26"/>
      <c r="L68" s="16"/>
      <c r="M68" s="26">
        <v>0</v>
      </c>
      <c r="N68" s="52"/>
      <c r="O68" s="26">
        <v>476.9</v>
      </c>
      <c r="P68" s="16">
        <f t="shared" si="2"/>
        <v>476.9</v>
      </c>
      <c r="Q68" s="3"/>
    </row>
    <row r="69" spans="1:17" ht="45.75" thickBot="1">
      <c r="A69" s="112" t="s">
        <v>106</v>
      </c>
      <c r="B69" s="113" t="s">
        <v>154</v>
      </c>
      <c r="C69" s="10" t="s">
        <v>153</v>
      </c>
      <c r="D69" s="4"/>
      <c r="E69" s="4"/>
      <c r="F69" s="4"/>
      <c r="G69" s="26"/>
      <c r="H69" s="26"/>
      <c r="I69" s="26"/>
      <c r="J69" s="26"/>
      <c r="K69" s="26"/>
      <c r="L69" s="16"/>
      <c r="M69" s="26">
        <v>0</v>
      </c>
      <c r="N69" s="52"/>
      <c r="O69" s="26">
        <v>476.9</v>
      </c>
      <c r="P69" s="16">
        <f t="shared" si="2"/>
        <v>476.9</v>
      </c>
      <c r="Q69" s="3"/>
    </row>
    <row r="70" spans="1:17" s="9" customFormat="1" ht="15.75" thickBot="1">
      <c r="A70" s="95" t="s">
        <v>106</v>
      </c>
      <c r="B70" s="55" t="s">
        <v>72</v>
      </c>
      <c r="C70" s="64" t="s">
        <v>73</v>
      </c>
      <c r="D70" s="15">
        <v>313071.2</v>
      </c>
      <c r="E70" s="15"/>
      <c r="F70" s="15"/>
      <c r="G70" s="15"/>
      <c r="H70" s="15">
        <v>29116.1</v>
      </c>
      <c r="I70" s="15"/>
      <c r="J70" s="15">
        <v>6886.2</v>
      </c>
      <c r="K70" s="15">
        <v>15649.3</v>
      </c>
      <c r="L70" s="115">
        <f t="shared" si="1"/>
        <v>364722.8</v>
      </c>
      <c r="M70" s="15">
        <v>514471.8</v>
      </c>
      <c r="N70" s="94">
        <f t="shared" si="5"/>
        <v>149749</v>
      </c>
      <c r="O70" s="15">
        <v>403358.3</v>
      </c>
      <c r="P70" s="115">
        <f t="shared" si="2"/>
        <v>-111113.5</v>
      </c>
      <c r="Q70" s="115">
        <f aca="true" t="shared" si="7" ref="Q70:Q104">O70*100/M70</f>
        <v>78.4024119494985</v>
      </c>
    </row>
    <row r="71" spans="1:17" ht="30.75" thickBot="1">
      <c r="A71" s="40" t="s">
        <v>106</v>
      </c>
      <c r="B71" s="54" t="s">
        <v>74</v>
      </c>
      <c r="C71" s="65" t="s">
        <v>75</v>
      </c>
      <c r="D71" s="4">
        <v>313071.2</v>
      </c>
      <c r="E71" s="4"/>
      <c r="F71" s="4"/>
      <c r="G71" s="26"/>
      <c r="H71" s="26">
        <v>29116.1</v>
      </c>
      <c r="I71" s="26"/>
      <c r="J71" s="26">
        <v>6886.2</v>
      </c>
      <c r="K71" s="26">
        <v>15649.3</v>
      </c>
      <c r="L71" s="16">
        <f t="shared" si="1"/>
        <v>364722.8</v>
      </c>
      <c r="M71" s="26">
        <v>514471.8</v>
      </c>
      <c r="N71" s="52">
        <f t="shared" si="5"/>
        <v>149749</v>
      </c>
      <c r="O71" s="26">
        <v>407276.4</v>
      </c>
      <c r="P71" s="16">
        <f t="shared" si="2"/>
        <v>-107195.39999999997</v>
      </c>
      <c r="Q71" s="3">
        <f t="shared" si="7"/>
        <v>79.16398916325443</v>
      </c>
    </row>
    <row r="72" spans="1:17" ht="29.25" thickBot="1">
      <c r="A72" s="40" t="s">
        <v>106</v>
      </c>
      <c r="B72" s="62" t="s">
        <v>76</v>
      </c>
      <c r="C72" s="71" t="s">
        <v>77</v>
      </c>
      <c r="D72" s="4">
        <v>152447</v>
      </c>
      <c r="E72" s="4"/>
      <c r="F72" s="4"/>
      <c r="G72" s="26"/>
      <c r="H72" s="26">
        <v>29116.1</v>
      </c>
      <c r="I72" s="26"/>
      <c r="J72" s="26">
        <v>6886.2</v>
      </c>
      <c r="K72" s="26">
        <v>15649.3</v>
      </c>
      <c r="L72" s="16">
        <f t="shared" si="1"/>
        <v>204098.6</v>
      </c>
      <c r="M72" s="26">
        <v>204098.6</v>
      </c>
      <c r="N72" s="52">
        <f t="shared" si="5"/>
        <v>0</v>
      </c>
      <c r="O72" s="26">
        <v>204098.6</v>
      </c>
      <c r="P72" s="16">
        <f t="shared" si="2"/>
        <v>0</v>
      </c>
      <c r="Q72" s="3">
        <f t="shared" si="7"/>
        <v>100</v>
      </c>
    </row>
    <row r="73" spans="1:17" ht="30.75" thickBot="1">
      <c r="A73" s="37" t="s">
        <v>106</v>
      </c>
      <c r="B73" s="54" t="s">
        <v>78</v>
      </c>
      <c r="C73" s="65" t="s">
        <v>79</v>
      </c>
      <c r="D73" s="4">
        <v>152447</v>
      </c>
      <c r="E73" s="4"/>
      <c r="F73" s="4"/>
      <c r="G73" s="26"/>
      <c r="H73" s="26">
        <v>29116.1</v>
      </c>
      <c r="I73" s="26"/>
      <c r="J73" s="26">
        <v>6886.2</v>
      </c>
      <c r="K73" s="26">
        <v>15649.3</v>
      </c>
      <c r="L73" s="16">
        <f t="shared" si="1"/>
        <v>204098.6</v>
      </c>
      <c r="M73" s="26">
        <v>204098.6</v>
      </c>
      <c r="N73" s="52">
        <f t="shared" si="5"/>
        <v>0</v>
      </c>
      <c r="O73" s="26">
        <v>204098.6</v>
      </c>
      <c r="P73" s="16">
        <f aca="true" t="shared" si="8" ref="P73:P104">O73-M73</f>
        <v>0</v>
      </c>
      <c r="Q73" s="3">
        <f t="shared" si="7"/>
        <v>100</v>
      </c>
    </row>
    <row r="74" spans="1:17" ht="43.5" thickBot="1">
      <c r="A74" s="40" t="s">
        <v>106</v>
      </c>
      <c r="B74" s="62" t="s">
        <v>80</v>
      </c>
      <c r="C74" s="71" t="s">
        <v>81</v>
      </c>
      <c r="D74" s="4">
        <v>36593.4</v>
      </c>
      <c r="E74" s="4"/>
      <c r="F74" s="4"/>
      <c r="G74" s="26"/>
      <c r="H74" s="26"/>
      <c r="I74" s="26"/>
      <c r="J74" s="26"/>
      <c r="K74" s="26"/>
      <c r="L74" s="16">
        <f t="shared" si="1"/>
        <v>36593.4</v>
      </c>
      <c r="M74" s="26">
        <v>162412.4</v>
      </c>
      <c r="N74" s="52">
        <f>M74-L74</f>
        <v>125819</v>
      </c>
      <c r="O74" s="26">
        <v>55420.2</v>
      </c>
      <c r="P74" s="16">
        <f t="shared" si="8"/>
        <v>-106992.2</v>
      </c>
      <c r="Q74" s="3">
        <f t="shared" si="7"/>
        <v>34.123133455327306</v>
      </c>
    </row>
    <row r="75" spans="1:17" ht="60.75" thickBot="1">
      <c r="A75" s="40" t="s">
        <v>106</v>
      </c>
      <c r="B75" s="121" t="s">
        <v>209</v>
      </c>
      <c r="C75" s="122" t="s">
        <v>187</v>
      </c>
      <c r="D75" s="4"/>
      <c r="E75" s="4"/>
      <c r="F75" s="4"/>
      <c r="G75" s="26"/>
      <c r="H75" s="26"/>
      <c r="I75" s="26"/>
      <c r="J75" s="26"/>
      <c r="K75" s="26"/>
      <c r="L75" s="16"/>
      <c r="M75" s="26">
        <v>232.1</v>
      </c>
      <c r="N75" s="52">
        <v>232.1</v>
      </c>
      <c r="O75" s="26">
        <v>232.1</v>
      </c>
      <c r="P75" s="16">
        <f t="shared" si="8"/>
        <v>0</v>
      </c>
      <c r="Q75" s="3"/>
    </row>
    <row r="76" spans="1:17" ht="60.75" thickBot="1">
      <c r="A76" s="40" t="s">
        <v>106</v>
      </c>
      <c r="B76" s="59" t="s">
        <v>117</v>
      </c>
      <c r="C76" s="72" t="s">
        <v>118</v>
      </c>
      <c r="D76" s="4"/>
      <c r="E76" s="4"/>
      <c r="F76" s="4"/>
      <c r="G76" s="26"/>
      <c r="H76" s="26"/>
      <c r="I76" s="26"/>
      <c r="J76" s="26"/>
      <c r="K76" s="26"/>
      <c r="L76" s="16"/>
      <c r="M76" s="119" t="s">
        <v>188</v>
      </c>
      <c r="N76" s="52">
        <v>1854</v>
      </c>
      <c r="O76" s="26">
        <v>960</v>
      </c>
      <c r="P76" s="16">
        <v>-894</v>
      </c>
      <c r="Q76" s="3"/>
    </row>
    <row r="77" spans="1:17" ht="62.25" customHeight="1" thickBot="1">
      <c r="A77" s="41" t="s">
        <v>106</v>
      </c>
      <c r="B77" s="61" t="s">
        <v>142</v>
      </c>
      <c r="C77" s="123" t="s">
        <v>141</v>
      </c>
      <c r="D77" s="4"/>
      <c r="E77" s="4"/>
      <c r="F77" s="4"/>
      <c r="G77" s="26"/>
      <c r="H77" s="26"/>
      <c r="I77" s="26"/>
      <c r="J77" s="26"/>
      <c r="K77" s="26"/>
      <c r="L77" s="16"/>
      <c r="M77" s="26">
        <v>467.8</v>
      </c>
      <c r="N77" s="52">
        <v>467.8</v>
      </c>
      <c r="O77" s="26">
        <v>467.8</v>
      </c>
      <c r="P77" s="16">
        <f t="shared" si="8"/>
        <v>0</v>
      </c>
      <c r="Q77" s="3">
        <f t="shared" si="7"/>
        <v>100</v>
      </c>
    </row>
    <row r="78" spans="1:17" ht="60.75" thickBot="1">
      <c r="A78" s="37" t="s">
        <v>106</v>
      </c>
      <c r="B78" s="59" t="s">
        <v>189</v>
      </c>
      <c r="C78" s="73" t="s">
        <v>119</v>
      </c>
      <c r="D78" s="4"/>
      <c r="E78" s="4"/>
      <c r="F78" s="4"/>
      <c r="G78" s="26"/>
      <c r="H78" s="26"/>
      <c r="I78" s="26"/>
      <c r="J78" s="26"/>
      <c r="K78" s="26"/>
      <c r="L78" s="16"/>
      <c r="M78" s="26">
        <v>9879.7</v>
      </c>
      <c r="N78" s="52">
        <f t="shared" si="5"/>
        <v>9879.7</v>
      </c>
      <c r="O78" s="26">
        <v>3770.9</v>
      </c>
      <c r="P78" s="16">
        <f t="shared" si="8"/>
        <v>-6108.800000000001</v>
      </c>
      <c r="Q78" s="3">
        <f t="shared" si="7"/>
        <v>38.16816300090083</v>
      </c>
    </row>
    <row r="79" spans="1:17" ht="15.75" thickBot="1">
      <c r="A79" s="40" t="s">
        <v>106</v>
      </c>
      <c r="B79" s="54" t="s">
        <v>82</v>
      </c>
      <c r="C79" s="65" t="s">
        <v>83</v>
      </c>
      <c r="D79" s="4">
        <v>36593.4</v>
      </c>
      <c r="E79" s="4"/>
      <c r="F79" s="4"/>
      <c r="G79" s="26"/>
      <c r="H79" s="26"/>
      <c r="I79" s="26"/>
      <c r="J79" s="26"/>
      <c r="K79" s="26"/>
      <c r="L79" s="16">
        <f>SUM(D79:K79)</f>
        <v>36593.4</v>
      </c>
      <c r="M79" s="26">
        <v>149978.8</v>
      </c>
      <c r="N79" s="52">
        <f t="shared" si="5"/>
        <v>113385.4</v>
      </c>
      <c r="O79" s="26">
        <v>49989.4</v>
      </c>
      <c r="P79" s="16">
        <f t="shared" si="8"/>
        <v>-99989.4</v>
      </c>
      <c r="Q79" s="3">
        <f t="shared" si="7"/>
        <v>33.330977444812206</v>
      </c>
    </row>
    <row r="80" spans="1:17" ht="29.25" thickBot="1">
      <c r="A80" s="40" t="s">
        <v>106</v>
      </c>
      <c r="B80" s="62" t="s">
        <v>84</v>
      </c>
      <c r="C80" s="71" t="s">
        <v>85</v>
      </c>
      <c r="D80" s="4">
        <v>119955</v>
      </c>
      <c r="E80" s="4"/>
      <c r="F80" s="4"/>
      <c r="G80" s="26"/>
      <c r="H80" s="26"/>
      <c r="I80" s="26"/>
      <c r="J80" s="26"/>
      <c r="K80" s="26"/>
      <c r="L80" s="16">
        <f>SUM(D80:K80)</f>
        <v>119955</v>
      </c>
      <c r="M80" s="26">
        <v>132091.7</v>
      </c>
      <c r="N80" s="52">
        <f>M80-L80</f>
        <v>12136.700000000012</v>
      </c>
      <c r="O80" s="26">
        <v>131888.5</v>
      </c>
      <c r="P80" s="16">
        <f t="shared" si="8"/>
        <v>-203.20000000001164</v>
      </c>
      <c r="Q80" s="3">
        <f t="shared" si="7"/>
        <v>99.84616747305091</v>
      </c>
    </row>
    <row r="81" spans="1:17" ht="45.75" thickBot="1">
      <c r="A81" s="37" t="s">
        <v>106</v>
      </c>
      <c r="B81" s="54" t="s">
        <v>86</v>
      </c>
      <c r="C81" s="65" t="s">
        <v>87</v>
      </c>
      <c r="D81" s="4">
        <v>177</v>
      </c>
      <c r="E81" s="4"/>
      <c r="F81" s="4"/>
      <c r="G81" s="26"/>
      <c r="H81" s="26"/>
      <c r="I81" s="26"/>
      <c r="J81" s="26"/>
      <c r="K81" s="26"/>
      <c r="L81" s="16">
        <f>SUM(D81:K81)</f>
        <v>177</v>
      </c>
      <c r="M81" s="26">
        <v>177</v>
      </c>
      <c r="N81" s="52">
        <f t="shared" si="5"/>
        <v>0</v>
      </c>
      <c r="O81" s="26">
        <v>60.5</v>
      </c>
      <c r="P81" s="16">
        <f t="shared" si="8"/>
        <v>-116.5</v>
      </c>
      <c r="Q81" s="3">
        <f t="shared" si="7"/>
        <v>34.18079096045198</v>
      </c>
    </row>
    <row r="82" spans="1:17" ht="45.75" customHeight="1" thickBot="1">
      <c r="A82" s="40" t="s">
        <v>106</v>
      </c>
      <c r="B82" s="54" t="s">
        <v>88</v>
      </c>
      <c r="C82" s="65" t="s">
        <v>89</v>
      </c>
      <c r="D82" s="4">
        <v>3808.2</v>
      </c>
      <c r="E82" s="4"/>
      <c r="F82" s="4"/>
      <c r="G82" s="26"/>
      <c r="H82" s="26"/>
      <c r="I82" s="26"/>
      <c r="J82" s="26"/>
      <c r="K82" s="26"/>
      <c r="L82" s="16">
        <f>SUM(D82:K82)</f>
        <v>3808.2</v>
      </c>
      <c r="M82" s="26">
        <v>3808.2</v>
      </c>
      <c r="N82" s="52">
        <f t="shared" si="5"/>
        <v>0</v>
      </c>
      <c r="O82" s="26">
        <v>3808.2</v>
      </c>
      <c r="P82" s="16">
        <f t="shared" si="8"/>
        <v>0</v>
      </c>
      <c r="Q82" s="3">
        <f t="shared" si="7"/>
        <v>100</v>
      </c>
    </row>
    <row r="83" spans="1:17" ht="48" customHeight="1" thickBot="1">
      <c r="A83" s="40" t="s">
        <v>106</v>
      </c>
      <c r="B83" s="59" t="s">
        <v>190</v>
      </c>
      <c r="C83" s="72" t="s">
        <v>120</v>
      </c>
      <c r="D83" s="4"/>
      <c r="E83" s="4"/>
      <c r="F83" s="4"/>
      <c r="G83" s="26"/>
      <c r="H83" s="26"/>
      <c r="I83" s="26"/>
      <c r="J83" s="26"/>
      <c r="K83" s="26"/>
      <c r="L83" s="16"/>
      <c r="M83" s="26">
        <v>2490.4</v>
      </c>
      <c r="N83" s="52">
        <f aca="true" t="shared" si="9" ref="N83:N97">M83-L83</f>
        <v>2490.4</v>
      </c>
      <c r="O83" s="26">
        <v>2490.4</v>
      </c>
      <c r="P83" s="16">
        <f t="shared" si="8"/>
        <v>0</v>
      </c>
      <c r="Q83" s="3">
        <f t="shared" si="7"/>
        <v>100</v>
      </c>
    </row>
    <row r="84" spans="1:17" ht="45.75" customHeight="1" thickBot="1">
      <c r="A84" s="37" t="s">
        <v>106</v>
      </c>
      <c r="B84" s="54" t="s">
        <v>90</v>
      </c>
      <c r="C84" s="19" t="s">
        <v>91</v>
      </c>
      <c r="D84" s="5">
        <v>105693.7</v>
      </c>
      <c r="E84" s="5"/>
      <c r="F84" s="5"/>
      <c r="G84" s="27"/>
      <c r="H84" s="27"/>
      <c r="I84" s="27"/>
      <c r="J84" s="27"/>
      <c r="K84" s="27"/>
      <c r="L84" s="16">
        <f>SUM(D84:K84)</f>
        <v>105693.7</v>
      </c>
      <c r="M84" s="27">
        <v>107736.3</v>
      </c>
      <c r="N84" s="52">
        <f>M84-L84</f>
        <v>2042.6000000000058</v>
      </c>
      <c r="O84" s="27">
        <v>107736.3</v>
      </c>
      <c r="P84" s="16">
        <f t="shared" si="8"/>
        <v>0</v>
      </c>
      <c r="Q84" s="3">
        <f t="shared" si="7"/>
        <v>100</v>
      </c>
    </row>
    <row r="85" spans="1:17" ht="90.75" thickBot="1">
      <c r="A85" s="40" t="s">
        <v>106</v>
      </c>
      <c r="B85" s="54" t="s">
        <v>92</v>
      </c>
      <c r="C85" s="19" t="s">
        <v>93</v>
      </c>
      <c r="D85" s="5">
        <v>4833</v>
      </c>
      <c r="E85" s="5"/>
      <c r="F85" s="5"/>
      <c r="G85" s="27"/>
      <c r="H85" s="27"/>
      <c r="I85" s="27"/>
      <c r="J85" s="27"/>
      <c r="K85" s="27"/>
      <c r="L85" s="16">
        <f>SUM(D85:K85)</f>
        <v>4833</v>
      </c>
      <c r="M85" s="120">
        <v>4487</v>
      </c>
      <c r="N85" s="52">
        <f t="shared" si="9"/>
        <v>-346</v>
      </c>
      <c r="O85" s="27" t="s">
        <v>210</v>
      </c>
      <c r="P85" s="16">
        <v>0</v>
      </c>
      <c r="Q85" s="3">
        <v>100</v>
      </c>
    </row>
    <row r="86" spans="1:17" ht="135.75" thickBot="1">
      <c r="A86" s="40" t="s">
        <v>106</v>
      </c>
      <c r="B86" s="59" t="s">
        <v>191</v>
      </c>
      <c r="C86" s="72" t="s">
        <v>121</v>
      </c>
      <c r="D86" s="5"/>
      <c r="E86" s="5"/>
      <c r="F86" s="5"/>
      <c r="G86" s="27"/>
      <c r="H86" s="27"/>
      <c r="I86" s="27"/>
      <c r="J86" s="27"/>
      <c r="K86" s="27"/>
      <c r="L86" s="16"/>
      <c r="M86" s="27">
        <v>34.5</v>
      </c>
      <c r="N86" s="52">
        <f t="shared" si="9"/>
        <v>34.5</v>
      </c>
      <c r="O86" s="27">
        <v>34.5</v>
      </c>
      <c r="P86" s="16">
        <f t="shared" si="8"/>
        <v>0</v>
      </c>
      <c r="Q86" s="3">
        <f t="shared" si="7"/>
        <v>100</v>
      </c>
    </row>
    <row r="87" spans="1:17" ht="75.75" thickBot="1">
      <c r="A87" s="37" t="s">
        <v>106</v>
      </c>
      <c r="B87" s="54" t="s">
        <v>94</v>
      </c>
      <c r="C87" s="19" t="s">
        <v>95</v>
      </c>
      <c r="D87" s="4">
        <v>3909.5</v>
      </c>
      <c r="E87" s="4"/>
      <c r="F87" s="4"/>
      <c r="G87" s="26"/>
      <c r="H87" s="26"/>
      <c r="I87" s="26"/>
      <c r="J87" s="26"/>
      <c r="K87" s="26"/>
      <c r="L87" s="16">
        <f>SUM(D87:K87)</f>
        <v>3909.5</v>
      </c>
      <c r="M87" s="26">
        <v>3909.5</v>
      </c>
      <c r="N87" s="52">
        <f t="shared" si="9"/>
        <v>0</v>
      </c>
      <c r="O87" s="26">
        <v>3856.4</v>
      </c>
      <c r="P87" s="16">
        <f t="shared" si="8"/>
        <v>-53.09999999999991</v>
      </c>
      <c r="Q87" s="3">
        <f t="shared" si="7"/>
        <v>98.64177004732063</v>
      </c>
    </row>
    <row r="88" spans="1:17" ht="108" customHeight="1" thickBot="1">
      <c r="A88" s="40" t="s">
        <v>106</v>
      </c>
      <c r="B88" s="61" t="s">
        <v>192</v>
      </c>
      <c r="C88" s="124" t="s">
        <v>122</v>
      </c>
      <c r="D88" s="4"/>
      <c r="E88" s="4"/>
      <c r="F88" s="4"/>
      <c r="G88" s="26"/>
      <c r="H88" s="26"/>
      <c r="I88" s="26"/>
      <c r="J88" s="26"/>
      <c r="K88" s="26"/>
      <c r="L88" s="16"/>
      <c r="M88" s="26">
        <v>2156.4</v>
      </c>
      <c r="N88" s="52">
        <f t="shared" si="9"/>
        <v>2156.4</v>
      </c>
      <c r="O88" s="26">
        <v>2156.4</v>
      </c>
      <c r="P88" s="16">
        <f t="shared" si="8"/>
        <v>0</v>
      </c>
      <c r="Q88" s="3">
        <f t="shared" si="7"/>
        <v>100</v>
      </c>
    </row>
    <row r="89" spans="1:17" ht="92.25" customHeight="1" thickBot="1">
      <c r="A89" s="40" t="s">
        <v>106</v>
      </c>
      <c r="B89" s="54" t="s">
        <v>96</v>
      </c>
      <c r="C89" s="19" t="s">
        <v>97</v>
      </c>
      <c r="D89" s="4">
        <v>1533.6</v>
      </c>
      <c r="E89" s="4"/>
      <c r="F89" s="4"/>
      <c r="G89" s="26"/>
      <c r="H89" s="26"/>
      <c r="I89" s="26"/>
      <c r="J89" s="26"/>
      <c r="K89" s="26"/>
      <c r="L89" s="16">
        <f>SUM(D89:K89)</f>
        <v>1533.6</v>
      </c>
      <c r="M89" s="26">
        <v>1576.8</v>
      </c>
      <c r="N89" s="52">
        <f t="shared" si="9"/>
        <v>43.200000000000045</v>
      </c>
      <c r="O89" s="26">
        <v>1576.8</v>
      </c>
      <c r="P89" s="16">
        <f t="shared" si="8"/>
        <v>0</v>
      </c>
      <c r="Q89" s="3">
        <f t="shared" si="7"/>
        <v>100</v>
      </c>
    </row>
    <row r="90" spans="1:17" ht="45.75" thickBot="1">
      <c r="A90" s="40" t="s">
        <v>106</v>
      </c>
      <c r="B90" s="54" t="s">
        <v>193</v>
      </c>
      <c r="C90" s="65" t="s">
        <v>194</v>
      </c>
      <c r="D90" s="4"/>
      <c r="E90" s="4"/>
      <c r="F90" s="4"/>
      <c r="G90" s="26"/>
      <c r="H90" s="26"/>
      <c r="I90" s="26"/>
      <c r="J90" s="26"/>
      <c r="K90" s="26"/>
      <c r="L90" s="16"/>
      <c r="M90" s="26">
        <v>1898.4</v>
      </c>
      <c r="N90" s="52">
        <v>1898.4</v>
      </c>
      <c r="O90" s="26">
        <v>1898.4</v>
      </c>
      <c r="P90" s="16">
        <f t="shared" si="8"/>
        <v>0</v>
      </c>
      <c r="Q90" s="3">
        <f t="shared" si="7"/>
        <v>100</v>
      </c>
    </row>
    <row r="91" spans="1:17" ht="15.75" thickBot="1">
      <c r="A91" s="37" t="s">
        <v>106</v>
      </c>
      <c r="B91" s="42">
        <v>20203999050000100</v>
      </c>
      <c r="C91" s="69" t="s">
        <v>195</v>
      </c>
      <c r="D91" s="4"/>
      <c r="E91" s="4"/>
      <c r="F91" s="4"/>
      <c r="G91" s="26"/>
      <c r="H91" s="26"/>
      <c r="I91" s="26"/>
      <c r="J91" s="26"/>
      <c r="K91" s="26"/>
      <c r="L91" s="16"/>
      <c r="M91" s="26">
        <v>3817.2</v>
      </c>
      <c r="N91" s="52">
        <v>3817.2</v>
      </c>
      <c r="O91" s="26">
        <v>3817.2</v>
      </c>
      <c r="P91" s="16">
        <f t="shared" si="8"/>
        <v>0</v>
      </c>
      <c r="Q91" s="3">
        <f t="shared" si="7"/>
        <v>100</v>
      </c>
    </row>
    <row r="92" spans="1:17" ht="15.75" thickBot="1">
      <c r="A92" s="40" t="s">
        <v>106</v>
      </c>
      <c r="B92" s="54" t="s">
        <v>98</v>
      </c>
      <c r="C92" s="65" t="s">
        <v>99</v>
      </c>
      <c r="D92" s="4">
        <v>4075.8</v>
      </c>
      <c r="E92" s="4"/>
      <c r="F92" s="4"/>
      <c r="G92" s="26"/>
      <c r="H92" s="26"/>
      <c r="I92" s="26"/>
      <c r="J92" s="26"/>
      <c r="K92" s="26"/>
      <c r="L92" s="16">
        <f>SUM(D92:K92)</f>
        <v>4075.8</v>
      </c>
      <c r="M92" s="26">
        <v>15869.1</v>
      </c>
      <c r="N92" s="52">
        <f t="shared" si="9"/>
        <v>11793.3</v>
      </c>
      <c r="O92" s="26">
        <v>15869.1</v>
      </c>
      <c r="P92" s="16">
        <f t="shared" si="8"/>
        <v>0</v>
      </c>
      <c r="Q92" s="3">
        <f t="shared" si="7"/>
        <v>100</v>
      </c>
    </row>
    <row r="93" spans="1:17" ht="96.75" customHeight="1" thickBot="1">
      <c r="A93" s="40" t="s">
        <v>106</v>
      </c>
      <c r="B93" s="54" t="s">
        <v>100</v>
      </c>
      <c r="C93" s="65" t="s">
        <v>101</v>
      </c>
      <c r="D93" s="4">
        <v>3991</v>
      </c>
      <c r="E93" s="4"/>
      <c r="F93" s="4"/>
      <c r="G93" s="26"/>
      <c r="H93" s="26"/>
      <c r="I93" s="26"/>
      <c r="J93" s="26"/>
      <c r="K93" s="26"/>
      <c r="L93" s="16">
        <f>SUM(D93:K93)</f>
        <v>3991</v>
      </c>
      <c r="M93" s="26">
        <v>3991</v>
      </c>
      <c r="N93" s="52">
        <f t="shared" si="9"/>
        <v>0</v>
      </c>
      <c r="O93" s="26">
        <v>3991</v>
      </c>
      <c r="P93" s="16">
        <f t="shared" si="8"/>
        <v>0</v>
      </c>
      <c r="Q93" s="3">
        <f t="shared" si="7"/>
        <v>100</v>
      </c>
    </row>
    <row r="94" spans="1:17" ht="60.75" thickBot="1">
      <c r="A94" s="40" t="s">
        <v>106</v>
      </c>
      <c r="B94" s="42">
        <v>20204012050000100</v>
      </c>
      <c r="C94" s="65" t="s">
        <v>196</v>
      </c>
      <c r="D94" s="4"/>
      <c r="E94" s="4"/>
      <c r="F94" s="4"/>
      <c r="G94" s="26"/>
      <c r="H94" s="26"/>
      <c r="I94" s="26"/>
      <c r="J94" s="26"/>
      <c r="K94" s="26"/>
      <c r="L94" s="16"/>
      <c r="M94" s="26">
        <v>582.6</v>
      </c>
      <c r="N94" s="52">
        <v>582.6</v>
      </c>
      <c r="O94" s="26">
        <v>582.6</v>
      </c>
      <c r="P94" s="16">
        <f t="shared" si="8"/>
        <v>0</v>
      </c>
      <c r="Q94" s="3">
        <f t="shared" si="7"/>
        <v>100</v>
      </c>
    </row>
    <row r="95" spans="1:17" ht="60.75" thickBot="1">
      <c r="A95" s="37" t="s">
        <v>106</v>
      </c>
      <c r="B95" s="54" t="s">
        <v>102</v>
      </c>
      <c r="C95" s="65" t="s">
        <v>103</v>
      </c>
      <c r="D95" s="4">
        <v>84.8</v>
      </c>
      <c r="E95" s="4"/>
      <c r="F95" s="4"/>
      <c r="G95" s="26"/>
      <c r="H95" s="26"/>
      <c r="I95" s="26"/>
      <c r="J95" s="26"/>
      <c r="K95" s="26"/>
      <c r="L95" s="16">
        <f>SUM(D95:K95)</f>
        <v>84.8</v>
      </c>
      <c r="M95" s="26">
        <v>84.8</v>
      </c>
      <c r="N95" s="52">
        <f t="shared" si="9"/>
        <v>0</v>
      </c>
      <c r="O95" s="26">
        <v>84.8</v>
      </c>
      <c r="P95" s="16">
        <f t="shared" si="8"/>
        <v>0</v>
      </c>
      <c r="Q95" s="3">
        <f t="shared" si="7"/>
        <v>100</v>
      </c>
    </row>
    <row r="96" spans="1:17" ht="60.75" thickBot="1">
      <c r="A96" s="40" t="s">
        <v>106</v>
      </c>
      <c r="B96" s="61" t="s">
        <v>197</v>
      </c>
      <c r="C96" s="72" t="s">
        <v>123</v>
      </c>
      <c r="D96" s="4"/>
      <c r="E96" s="4"/>
      <c r="F96" s="4"/>
      <c r="G96" s="26"/>
      <c r="H96" s="26"/>
      <c r="I96" s="26"/>
      <c r="J96" s="26"/>
      <c r="K96" s="26"/>
      <c r="L96" s="16"/>
      <c r="M96" s="26">
        <v>2149.6</v>
      </c>
      <c r="N96" s="52">
        <f t="shared" si="9"/>
        <v>2149.6</v>
      </c>
      <c r="O96" s="26">
        <v>2149.6</v>
      </c>
      <c r="P96" s="16">
        <f t="shared" si="8"/>
        <v>0</v>
      </c>
      <c r="Q96" s="3">
        <f t="shared" si="7"/>
        <v>100</v>
      </c>
    </row>
    <row r="97" spans="1:17" ht="60.75" thickBot="1">
      <c r="A97" s="125" t="s">
        <v>106</v>
      </c>
      <c r="B97" s="63" t="s">
        <v>202</v>
      </c>
      <c r="C97" s="126" t="s">
        <v>124</v>
      </c>
      <c r="D97" s="31"/>
      <c r="E97" s="31"/>
      <c r="F97" s="31"/>
      <c r="G97" s="32"/>
      <c r="H97" s="32"/>
      <c r="I97" s="32"/>
      <c r="J97" s="32"/>
      <c r="K97" s="32"/>
      <c r="L97" s="127"/>
      <c r="M97" s="32">
        <v>9061.1</v>
      </c>
      <c r="N97" s="106">
        <f t="shared" si="9"/>
        <v>9061.1</v>
      </c>
      <c r="O97" s="32">
        <v>9061.1</v>
      </c>
      <c r="P97" s="16">
        <f t="shared" si="8"/>
        <v>0</v>
      </c>
      <c r="Q97" s="3">
        <f t="shared" si="7"/>
        <v>100</v>
      </c>
    </row>
    <row r="98" spans="1:17" s="138" customFormat="1" ht="15.75" thickBot="1">
      <c r="A98" s="133" t="s">
        <v>106</v>
      </c>
      <c r="B98" s="134" t="s">
        <v>198</v>
      </c>
      <c r="C98" s="12" t="s">
        <v>199</v>
      </c>
      <c r="D98" s="135"/>
      <c r="E98" s="135"/>
      <c r="F98" s="135"/>
      <c r="G98" s="136"/>
      <c r="H98" s="136"/>
      <c r="I98" s="136"/>
      <c r="J98" s="136"/>
      <c r="K98" s="136"/>
      <c r="L98" s="136"/>
      <c r="M98" s="136">
        <v>0</v>
      </c>
      <c r="N98" s="137"/>
      <c r="O98" s="136">
        <v>98</v>
      </c>
      <c r="P98" s="16">
        <f t="shared" si="8"/>
        <v>98</v>
      </c>
      <c r="Q98" s="3"/>
    </row>
    <row r="99" spans="1:17" s="132" customFormat="1" ht="30.75" thickBot="1">
      <c r="A99" s="130" t="s">
        <v>106</v>
      </c>
      <c r="B99" s="113" t="s">
        <v>200</v>
      </c>
      <c r="C99" s="11" t="s">
        <v>201</v>
      </c>
      <c r="D99" s="14"/>
      <c r="E99" s="14"/>
      <c r="F99" s="14"/>
      <c r="G99" s="131"/>
      <c r="H99" s="131"/>
      <c r="I99" s="131"/>
      <c r="J99" s="131"/>
      <c r="K99" s="131"/>
      <c r="L99" s="131"/>
      <c r="M99" s="131">
        <v>0</v>
      </c>
      <c r="N99" s="110"/>
      <c r="O99" s="131">
        <v>98</v>
      </c>
      <c r="P99" s="16">
        <f t="shared" si="8"/>
        <v>98</v>
      </c>
      <c r="Q99" s="3"/>
    </row>
    <row r="100" spans="1:17" s="13" customFormat="1" ht="87.75" thickBot="1">
      <c r="A100" s="40" t="s">
        <v>106</v>
      </c>
      <c r="B100" s="128" t="s">
        <v>125</v>
      </c>
      <c r="C100" s="75" t="s">
        <v>148</v>
      </c>
      <c r="D100" s="35"/>
      <c r="E100" s="35"/>
      <c r="F100" s="35"/>
      <c r="G100" s="36"/>
      <c r="H100" s="36"/>
      <c r="I100" s="36"/>
      <c r="J100" s="36"/>
      <c r="K100" s="36"/>
      <c r="L100" s="26"/>
      <c r="M100" s="36">
        <v>0</v>
      </c>
      <c r="N100" s="129"/>
      <c r="O100" s="36">
        <v>300.4</v>
      </c>
      <c r="P100" s="16">
        <f t="shared" si="8"/>
        <v>300.4</v>
      </c>
      <c r="Q100" s="3"/>
    </row>
    <row r="101" spans="1:17" ht="60.75" thickBot="1">
      <c r="A101" s="40" t="s">
        <v>106</v>
      </c>
      <c r="B101" s="42" t="s">
        <v>205</v>
      </c>
      <c r="C101" s="73" t="s">
        <v>126</v>
      </c>
      <c r="D101" s="4"/>
      <c r="E101" s="4"/>
      <c r="F101" s="4"/>
      <c r="G101" s="26"/>
      <c r="H101" s="26"/>
      <c r="I101" s="26"/>
      <c r="J101" s="26"/>
      <c r="K101" s="26"/>
      <c r="L101" s="16"/>
      <c r="M101" s="26">
        <v>0</v>
      </c>
      <c r="N101" s="52"/>
      <c r="O101" s="26">
        <v>300.4</v>
      </c>
      <c r="P101" s="16">
        <f t="shared" si="8"/>
        <v>300.4</v>
      </c>
      <c r="Q101" s="3"/>
    </row>
    <row r="102" spans="1:17" ht="60.75" thickBot="1">
      <c r="A102" s="40" t="s">
        <v>106</v>
      </c>
      <c r="B102" s="42" t="s">
        <v>204</v>
      </c>
      <c r="C102" s="74" t="s">
        <v>149</v>
      </c>
      <c r="D102" s="4"/>
      <c r="E102" s="4"/>
      <c r="F102" s="4"/>
      <c r="G102" s="26"/>
      <c r="H102" s="26"/>
      <c r="I102" s="26"/>
      <c r="J102" s="26"/>
      <c r="K102" s="26"/>
      <c r="L102" s="16"/>
      <c r="M102" s="26">
        <v>0</v>
      </c>
      <c r="N102" s="52"/>
      <c r="O102" s="26">
        <v>-4316.5</v>
      </c>
      <c r="P102" s="16">
        <f t="shared" si="8"/>
        <v>-4316.5</v>
      </c>
      <c r="Q102" s="3"/>
    </row>
    <row r="103" spans="1:17" ht="60.75" thickBot="1">
      <c r="A103" s="43">
        <v>0</v>
      </c>
      <c r="B103" s="42" t="s">
        <v>203</v>
      </c>
      <c r="C103" s="73" t="s">
        <v>127</v>
      </c>
      <c r="D103" s="4"/>
      <c r="E103" s="4"/>
      <c r="F103" s="4"/>
      <c r="G103" s="26"/>
      <c r="H103" s="26"/>
      <c r="I103" s="26"/>
      <c r="J103" s="26"/>
      <c r="K103" s="26"/>
      <c r="L103" s="16"/>
      <c r="M103" s="26">
        <v>0</v>
      </c>
      <c r="N103" s="52"/>
      <c r="O103" s="26">
        <v>-4316.5</v>
      </c>
      <c r="P103" s="16">
        <f t="shared" si="8"/>
        <v>-4316.5</v>
      </c>
      <c r="Q103" s="3"/>
    </row>
    <row r="104" spans="1:17" ht="15.75" thickBot="1">
      <c r="A104" s="43"/>
      <c r="B104" s="39"/>
      <c r="C104" s="19" t="s">
        <v>104</v>
      </c>
      <c r="D104" s="4">
        <v>459290.6</v>
      </c>
      <c r="E104" s="4">
        <v>265.4</v>
      </c>
      <c r="F104" s="4">
        <v>0</v>
      </c>
      <c r="G104" s="26">
        <v>1411.3</v>
      </c>
      <c r="H104" s="26">
        <v>29116.1</v>
      </c>
      <c r="I104" s="26">
        <v>72.7</v>
      </c>
      <c r="J104" s="26">
        <v>6886.2</v>
      </c>
      <c r="K104" s="26">
        <v>15649.3</v>
      </c>
      <c r="L104" s="16">
        <f>SUM(D104:K104)</f>
        <v>512691.6</v>
      </c>
      <c r="M104" s="26">
        <v>662440.6</v>
      </c>
      <c r="N104" s="171">
        <f>N8+N70</f>
        <v>149749</v>
      </c>
      <c r="O104" s="26">
        <f>O8+O70</f>
        <v>598734.5</v>
      </c>
      <c r="P104" s="16">
        <f t="shared" si="8"/>
        <v>-63706.09999999998</v>
      </c>
      <c r="Q104" s="3">
        <f t="shared" si="7"/>
        <v>90.38312265280842</v>
      </c>
    </row>
    <row r="105" ht="15">
      <c r="A105" s="7"/>
    </row>
    <row r="107" spans="3:13" ht="15.75">
      <c r="C107" s="177" t="s">
        <v>128</v>
      </c>
      <c r="D107" s="177"/>
      <c r="E107" s="17" t="s">
        <v>156</v>
      </c>
      <c r="L107" s="34"/>
      <c r="M107" s="34"/>
    </row>
  </sheetData>
  <sheetProtection/>
  <mergeCells count="6">
    <mergeCell ref="A6:B6"/>
    <mergeCell ref="B5:H5"/>
    <mergeCell ref="C107:D107"/>
    <mergeCell ref="O1:Q1"/>
    <mergeCell ref="O2:Q2"/>
    <mergeCell ref="N4:P4"/>
  </mergeCells>
  <printOptions/>
  <pageMargins left="0.31496062992125984" right="0.31496062992125984" top="0.7480314960629921" bottom="0.35433070866141736" header="0.31496062992125984" footer="0.31496062992125984"/>
  <pageSetup fitToHeight="6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2"/>
  <sheetViews>
    <sheetView tabSelected="1" workbookViewId="0" topLeftCell="A1">
      <selection activeCell="F12" sqref="F12"/>
    </sheetView>
  </sheetViews>
  <sheetFormatPr defaultColWidth="9.140625" defaultRowHeight="15"/>
  <cols>
    <col min="1" max="1" width="52.421875" style="163" customWidth="1"/>
    <col min="2" max="2" width="13.7109375" style="165" customWidth="1"/>
    <col min="3" max="3" width="16.00390625" style="165" customWidth="1"/>
    <col min="4" max="4" width="15.8515625" style="165" customWidth="1"/>
    <col min="5" max="9" width="14.421875" style="165" customWidth="1"/>
    <col min="10" max="13" width="18.140625" style="165" customWidth="1"/>
    <col min="14" max="14" width="17.57421875" style="165" customWidth="1"/>
    <col min="15" max="16" width="9.140625" style="155" customWidth="1"/>
    <col min="17" max="17" width="10.00390625" style="155" bestFit="1" customWidth="1"/>
    <col min="18" max="30" width="9.140625" style="155" customWidth="1"/>
    <col min="31" max="16384" width="9.140625" style="156" customWidth="1"/>
  </cols>
  <sheetData>
    <row r="1" ht="15">
      <c r="M1" s="165" t="s">
        <v>242</v>
      </c>
    </row>
    <row r="2" spans="1:14" ht="18.75">
      <c r="A2" s="173" t="s">
        <v>246</v>
      </c>
      <c r="L2" s="178" t="s">
        <v>245</v>
      </c>
      <c r="M2" s="179"/>
      <c r="N2" s="179"/>
    </row>
    <row r="4" spans="1:14" ht="85.5">
      <c r="A4" s="144" t="s">
        <v>131</v>
      </c>
      <c r="B4" s="147" t="s">
        <v>213</v>
      </c>
      <c r="C4" s="147" t="s">
        <v>212</v>
      </c>
      <c r="D4" s="147" t="s">
        <v>211</v>
      </c>
      <c r="E4" s="147" t="s">
        <v>214</v>
      </c>
      <c r="F4" s="147" t="s">
        <v>215</v>
      </c>
      <c r="G4" s="147" t="s">
        <v>216</v>
      </c>
      <c r="H4" s="147" t="s">
        <v>217</v>
      </c>
      <c r="I4" s="147" t="s">
        <v>218</v>
      </c>
      <c r="J4" s="147" t="s">
        <v>219</v>
      </c>
      <c r="K4" s="147" t="s">
        <v>225</v>
      </c>
      <c r="L4" s="147" t="s">
        <v>226</v>
      </c>
      <c r="M4" s="147" t="s">
        <v>227</v>
      </c>
      <c r="N4" s="147" t="s">
        <v>228</v>
      </c>
    </row>
    <row r="5" spans="1:14" ht="15">
      <c r="A5" s="144">
        <v>1</v>
      </c>
      <c r="B5" s="147">
        <v>2</v>
      </c>
      <c r="C5" s="147">
        <v>3</v>
      </c>
      <c r="D5" s="147">
        <v>4</v>
      </c>
      <c r="E5" s="147">
        <v>5</v>
      </c>
      <c r="F5" s="147">
        <v>6</v>
      </c>
      <c r="G5" s="147">
        <v>7</v>
      </c>
      <c r="H5" s="147">
        <v>8</v>
      </c>
      <c r="I5" s="147">
        <v>9</v>
      </c>
      <c r="J5" s="147">
        <v>10</v>
      </c>
      <c r="K5" s="147">
        <v>11</v>
      </c>
      <c r="L5" s="147">
        <v>12</v>
      </c>
      <c r="M5" s="147">
        <v>13</v>
      </c>
      <c r="N5" s="147">
        <v>14</v>
      </c>
    </row>
    <row r="6" spans="1:14" ht="15">
      <c r="A6" s="152" t="s">
        <v>2</v>
      </c>
      <c r="B6" s="154">
        <v>135199.7</v>
      </c>
      <c r="C6" s="154">
        <v>136250.2</v>
      </c>
      <c r="D6" s="154">
        <f>C6*100/B6</f>
        <v>100.77699876552981</v>
      </c>
      <c r="E6" s="154">
        <f>E13+E7</f>
        <v>135723.53</v>
      </c>
      <c r="F6" s="154">
        <f>F13+F7</f>
        <v>144799.17</v>
      </c>
      <c r="G6" s="154">
        <f>F6*100/E6</f>
        <v>106.6868582035849</v>
      </c>
      <c r="H6" s="154">
        <v>147968.8</v>
      </c>
      <c r="I6" s="154">
        <v>195376.2</v>
      </c>
      <c r="J6" s="154">
        <f>I6*100/H6</f>
        <v>132.03878114845833</v>
      </c>
      <c r="K6" s="154">
        <f>I6-C6</f>
        <v>59126</v>
      </c>
      <c r="L6" s="154">
        <f>I6-F6</f>
        <v>50577.03</v>
      </c>
      <c r="M6" s="154">
        <f>J6-D6</f>
        <v>31.261782382928516</v>
      </c>
      <c r="N6" s="154">
        <f>J6-G6</f>
        <v>25.351922944873422</v>
      </c>
    </row>
    <row r="7" spans="1:30" s="167" customFormat="1" ht="15">
      <c r="A7" s="166" t="s">
        <v>3</v>
      </c>
      <c r="B7" s="151">
        <v>120750.6</v>
      </c>
      <c r="C7" s="151">
        <v>121450.2</v>
      </c>
      <c r="D7" s="151">
        <f aca="true" t="shared" si="0" ref="D7:D29">C7*100/B7</f>
        <v>100.5793760031006</v>
      </c>
      <c r="E7" s="151">
        <v>121417.5</v>
      </c>
      <c r="F7" s="151">
        <v>132536.47</v>
      </c>
      <c r="G7" s="151">
        <f aca="true" t="shared" si="1" ref="G7:G29">F7*100/E7</f>
        <v>109.1576337842568</v>
      </c>
      <c r="H7" s="151">
        <v>128393.2</v>
      </c>
      <c r="I7" s="151">
        <v>180189</v>
      </c>
      <c r="J7" s="151">
        <f aca="true" t="shared" si="2" ref="J7:J29">I7*100/H7</f>
        <v>140.34154456778086</v>
      </c>
      <c r="K7" s="151">
        <f aca="true" t="shared" si="3" ref="K7:K29">I7-C7</f>
        <v>58738.8</v>
      </c>
      <c r="L7" s="151">
        <f aca="true" t="shared" si="4" ref="L7:L29">I7-F7</f>
        <v>47652.53</v>
      </c>
      <c r="M7" s="151">
        <f aca="true" t="shared" si="5" ref="M7:M29">J7-D7</f>
        <v>39.76216856468025</v>
      </c>
      <c r="N7" s="151">
        <f aca="true" t="shared" si="6" ref="N7:N29">J7-G7</f>
        <v>31.183910783524055</v>
      </c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</row>
    <row r="8" spans="1:14" ht="15">
      <c r="A8" s="145" t="s">
        <v>130</v>
      </c>
      <c r="B8" s="131">
        <v>78569.5</v>
      </c>
      <c r="C8" s="131">
        <v>79374.8</v>
      </c>
      <c r="D8" s="131">
        <f t="shared" si="0"/>
        <v>101.02495243065057</v>
      </c>
      <c r="E8" s="131">
        <v>72909.2</v>
      </c>
      <c r="F8" s="131">
        <v>80861.74</v>
      </c>
      <c r="G8" s="131">
        <f t="shared" si="1"/>
        <v>110.90745749507609</v>
      </c>
      <c r="H8" s="131">
        <v>82127.9</v>
      </c>
      <c r="I8" s="131">
        <v>78377.2</v>
      </c>
      <c r="J8" s="131">
        <f t="shared" si="2"/>
        <v>95.4330988616536</v>
      </c>
      <c r="K8" s="131">
        <f t="shared" si="3"/>
        <v>-997.6000000000058</v>
      </c>
      <c r="L8" s="131">
        <f t="shared" si="4"/>
        <v>-2484.540000000008</v>
      </c>
      <c r="M8" s="131">
        <f t="shared" si="5"/>
        <v>-5.591853568996967</v>
      </c>
      <c r="N8" s="131">
        <f t="shared" si="6"/>
        <v>-15.474358633422483</v>
      </c>
    </row>
    <row r="9" spans="1:14" ht="15">
      <c r="A9" s="145" t="s">
        <v>12</v>
      </c>
      <c r="B9" s="131">
        <v>6345.3</v>
      </c>
      <c r="C9" s="131">
        <v>6434.5</v>
      </c>
      <c r="D9" s="131">
        <f t="shared" si="0"/>
        <v>101.40576489685279</v>
      </c>
      <c r="E9" s="131">
        <v>7375</v>
      </c>
      <c r="F9" s="131">
        <v>6795.72</v>
      </c>
      <c r="G9" s="131">
        <f t="shared" si="1"/>
        <v>92.14535593220339</v>
      </c>
      <c r="H9" s="131">
        <v>7562.5</v>
      </c>
      <c r="I9" s="131">
        <v>7541.4</v>
      </c>
      <c r="J9" s="131">
        <f t="shared" si="2"/>
        <v>99.7209917355372</v>
      </c>
      <c r="K9" s="131">
        <f t="shared" si="3"/>
        <v>1106.8999999999996</v>
      </c>
      <c r="L9" s="131">
        <f t="shared" si="4"/>
        <v>745.6799999999994</v>
      </c>
      <c r="M9" s="131">
        <f t="shared" si="5"/>
        <v>-1.68477316131559</v>
      </c>
      <c r="N9" s="131">
        <f t="shared" si="6"/>
        <v>7.57563580333381</v>
      </c>
    </row>
    <row r="10" spans="1:17" ht="15">
      <c r="A10" s="145" t="s">
        <v>16</v>
      </c>
      <c r="B10" s="131">
        <v>33556</v>
      </c>
      <c r="C10" s="131">
        <v>33518.9</v>
      </c>
      <c r="D10" s="131">
        <f t="shared" si="0"/>
        <v>99.88943855048278</v>
      </c>
      <c r="E10" s="131">
        <v>37851.2</v>
      </c>
      <c r="F10" s="131">
        <v>40281.42</v>
      </c>
      <c r="G10" s="131">
        <f t="shared" si="1"/>
        <v>106.42045694720379</v>
      </c>
      <c r="H10" s="131">
        <v>36193.5</v>
      </c>
      <c r="I10" s="131">
        <v>89717.6</v>
      </c>
      <c r="J10" s="131">
        <f t="shared" si="2"/>
        <v>247.88318344454115</v>
      </c>
      <c r="K10" s="131">
        <f t="shared" si="3"/>
        <v>56198.700000000004</v>
      </c>
      <c r="L10" s="131">
        <f t="shared" si="4"/>
        <v>49436.18000000001</v>
      </c>
      <c r="M10" s="131">
        <f t="shared" si="5"/>
        <v>147.99374489405835</v>
      </c>
      <c r="N10" s="131">
        <f t="shared" si="6"/>
        <v>141.46272649733737</v>
      </c>
      <c r="Q10" s="158"/>
    </row>
    <row r="11" spans="1:14" ht="15">
      <c r="A11" s="145" t="s">
        <v>27</v>
      </c>
      <c r="B11" s="131">
        <v>2264.8</v>
      </c>
      <c r="C11" s="131">
        <v>2107</v>
      </c>
      <c r="D11" s="131">
        <f t="shared" si="0"/>
        <v>93.03249735075944</v>
      </c>
      <c r="E11" s="131">
        <v>3282.1</v>
      </c>
      <c r="F11" s="131">
        <v>4595.65</v>
      </c>
      <c r="G11" s="131">
        <f t="shared" si="1"/>
        <v>140.0216324913927</v>
      </c>
      <c r="H11" s="131">
        <v>2509.3</v>
      </c>
      <c r="I11" s="131">
        <v>4551.5</v>
      </c>
      <c r="J11" s="131">
        <f t="shared" si="2"/>
        <v>181.38524688160044</v>
      </c>
      <c r="K11" s="131">
        <f t="shared" si="3"/>
        <v>2444.5</v>
      </c>
      <c r="L11" s="131">
        <f t="shared" si="4"/>
        <v>-44.149999999999636</v>
      </c>
      <c r="M11" s="131">
        <f t="shared" si="5"/>
        <v>88.352749530841</v>
      </c>
      <c r="N11" s="131">
        <f t="shared" si="6"/>
        <v>41.363614390207744</v>
      </c>
    </row>
    <row r="12" spans="1:14" ht="45">
      <c r="A12" s="145" t="s">
        <v>220</v>
      </c>
      <c r="B12" s="131">
        <v>15</v>
      </c>
      <c r="C12" s="131">
        <v>15</v>
      </c>
      <c r="D12" s="131">
        <f t="shared" si="0"/>
        <v>100</v>
      </c>
      <c r="E12" s="131">
        <v>0</v>
      </c>
      <c r="F12" s="131">
        <v>1.94</v>
      </c>
      <c r="G12" s="131"/>
      <c r="H12" s="131">
        <v>0</v>
      </c>
      <c r="I12" s="131">
        <v>1.3</v>
      </c>
      <c r="J12" s="131"/>
      <c r="K12" s="131">
        <f t="shared" si="3"/>
        <v>-13.7</v>
      </c>
      <c r="L12" s="131">
        <f t="shared" si="4"/>
        <v>-0.6399999999999999</v>
      </c>
      <c r="M12" s="131"/>
      <c r="N12" s="131"/>
    </row>
    <row r="13" spans="1:30" s="167" customFormat="1" ht="15">
      <c r="A13" s="166" t="s">
        <v>35</v>
      </c>
      <c r="B13" s="151">
        <v>14449.1</v>
      </c>
      <c r="C13" s="151">
        <v>14800</v>
      </c>
      <c r="D13" s="151">
        <f t="shared" si="0"/>
        <v>102.4285249600321</v>
      </c>
      <c r="E13" s="151">
        <f>SUM(E14:E19)</f>
        <v>14306.03</v>
      </c>
      <c r="F13" s="151">
        <f>SUM(F14:F19)</f>
        <v>12262.699999999999</v>
      </c>
      <c r="G13" s="151">
        <f t="shared" si="1"/>
        <v>85.71700185166674</v>
      </c>
      <c r="H13" s="151">
        <v>19575.6</v>
      </c>
      <c r="I13" s="151">
        <v>15187.2</v>
      </c>
      <c r="J13" s="151">
        <f t="shared" si="2"/>
        <v>77.58229632808191</v>
      </c>
      <c r="K13" s="151">
        <f t="shared" si="3"/>
        <v>387.2000000000007</v>
      </c>
      <c r="L13" s="151">
        <f t="shared" si="4"/>
        <v>2924.500000000002</v>
      </c>
      <c r="M13" s="151">
        <f t="shared" si="5"/>
        <v>-24.846228631950197</v>
      </c>
      <c r="N13" s="151">
        <f t="shared" si="6"/>
        <v>-8.134705523584827</v>
      </c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</row>
    <row r="14" spans="1:14" ht="45">
      <c r="A14" s="145" t="s">
        <v>37</v>
      </c>
      <c r="B14" s="131">
        <v>9286</v>
      </c>
      <c r="C14" s="131">
        <v>9697.8</v>
      </c>
      <c r="D14" s="131">
        <f t="shared" si="0"/>
        <v>104.43463278052981</v>
      </c>
      <c r="E14" s="131">
        <v>7933.4</v>
      </c>
      <c r="F14" s="131">
        <v>9071.88</v>
      </c>
      <c r="G14" s="131">
        <f t="shared" si="1"/>
        <v>114.35046764312904</v>
      </c>
      <c r="H14" s="131">
        <v>8726.8</v>
      </c>
      <c r="I14" s="131">
        <v>8853.5</v>
      </c>
      <c r="J14" s="131">
        <f t="shared" si="2"/>
        <v>101.45184947517991</v>
      </c>
      <c r="K14" s="131">
        <f t="shared" si="3"/>
        <v>-844.2999999999993</v>
      </c>
      <c r="L14" s="131">
        <f t="shared" si="4"/>
        <v>-218.3799999999992</v>
      </c>
      <c r="M14" s="131">
        <f t="shared" si="5"/>
        <v>-2.9827833053498978</v>
      </c>
      <c r="N14" s="131">
        <f t="shared" si="6"/>
        <v>-12.898618167949124</v>
      </c>
    </row>
    <row r="15" spans="1:14" ht="30">
      <c r="A15" s="145" t="s">
        <v>47</v>
      </c>
      <c r="B15" s="148">
        <v>1698.8</v>
      </c>
      <c r="C15" s="148">
        <v>1848.9</v>
      </c>
      <c r="D15" s="131">
        <f t="shared" si="0"/>
        <v>108.8356486931952</v>
      </c>
      <c r="E15" s="148">
        <v>1621.5</v>
      </c>
      <c r="F15" s="148">
        <v>1149.48</v>
      </c>
      <c r="G15" s="131">
        <f t="shared" si="1"/>
        <v>70.88991674375578</v>
      </c>
      <c r="H15" s="131">
        <v>1848.9</v>
      </c>
      <c r="I15" s="131">
        <v>1611.5</v>
      </c>
      <c r="J15" s="131">
        <f t="shared" si="2"/>
        <v>87.15993293309535</v>
      </c>
      <c r="K15" s="131">
        <f t="shared" si="3"/>
        <v>-237.4000000000001</v>
      </c>
      <c r="L15" s="131">
        <f t="shared" si="4"/>
        <v>462.02</v>
      </c>
      <c r="M15" s="131">
        <f t="shared" si="5"/>
        <v>-21.67571576009985</v>
      </c>
      <c r="N15" s="131">
        <f t="shared" si="6"/>
        <v>16.27001618933957</v>
      </c>
    </row>
    <row r="16" spans="1:14" ht="30">
      <c r="A16" s="145" t="s">
        <v>222</v>
      </c>
      <c r="B16" s="148">
        <v>283.3</v>
      </c>
      <c r="C16" s="148">
        <v>287.8</v>
      </c>
      <c r="D16" s="131">
        <f t="shared" si="0"/>
        <v>101.5884221673138</v>
      </c>
      <c r="E16" s="148">
        <v>9.7</v>
      </c>
      <c r="F16" s="148">
        <v>29.01</v>
      </c>
      <c r="G16" s="131">
        <f t="shared" si="1"/>
        <v>299.07216494845363</v>
      </c>
      <c r="H16" s="131">
        <v>0</v>
      </c>
      <c r="I16" s="131">
        <v>224.6</v>
      </c>
      <c r="J16" s="131"/>
      <c r="K16" s="131">
        <f t="shared" si="3"/>
        <v>-63.20000000000002</v>
      </c>
      <c r="L16" s="131">
        <f t="shared" si="4"/>
        <v>195.59</v>
      </c>
      <c r="M16" s="131"/>
      <c r="N16" s="131"/>
    </row>
    <row r="17" spans="1:14" ht="30">
      <c r="A17" s="145" t="s">
        <v>51</v>
      </c>
      <c r="B17" s="148">
        <v>907</v>
      </c>
      <c r="C17" s="148">
        <v>969.9</v>
      </c>
      <c r="D17" s="131">
        <f t="shared" si="0"/>
        <v>106.93495038588755</v>
      </c>
      <c r="E17" s="148">
        <v>2069.43</v>
      </c>
      <c r="F17" s="148">
        <v>635.67</v>
      </c>
      <c r="G17" s="131">
        <f t="shared" si="1"/>
        <v>30.71715399892724</v>
      </c>
      <c r="H17" s="131">
        <v>6746.7</v>
      </c>
      <c r="I17" s="131">
        <v>2171.1</v>
      </c>
      <c r="J17" s="131">
        <f t="shared" si="2"/>
        <v>32.1801769754102</v>
      </c>
      <c r="K17" s="131">
        <f t="shared" si="3"/>
        <v>1201.1999999999998</v>
      </c>
      <c r="L17" s="131">
        <f t="shared" si="4"/>
        <v>1535.4299999999998</v>
      </c>
      <c r="M17" s="131">
        <f t="shared" si="5"/>
        <v>-74.75477341047736</v>
      </c>
      <c r="N17" s="131">
        <f t="shared" si="6"/>
        <v>1.4630229764829572</v>
      </c>
    </row>
    <row r="18" spans="1:14" ht="15">
      <c r="A18" s="145" t="s">
        <v>61</v>
      </c>
      <c r="B18" s="131">
        <v>2274</v>
      </c>
      <c r="C18" s="131">
        <v>2092.1</v>
      </c>
      <c r="D18" s="131">
        <f t="shared" si="0"/>
        <v>92.00087950747582</v>
      </c>
      <c r="E18" s="131">
        <v>2672</v>
      </c>
      <c r="F18" s="131">
        <v>1480.77</v>
      </c>
      <c r="G18" s="131">
        <f t="shared" si="1"/>
        <v>55.41803892215569</v>
      </c>
      <c r="H18" s="131">
        <v>2253.2</v>
      </c>
      <c r="I18" s="131">
        <v>1849.6</v>
      </c>
      <c r="J18" s="131">
        <f t="shared" si="2"/>
        <v>82.08769749689331</v>
      </c>
      <c r="K18" s="131">
        <f t="shared" si="3"/>
        <v>-242.5</v>
      </c>
      <c r="L18" s="131">
        <f t="shared" si="4"/>
        <v>368.8299999999999</v>
      </c>
      <c r="M18" s="131">
        <f t="shared" si="5"/>
        <v>-9.913182010582503</v>
      </c>
      <c r="N18" s="131">
        <f t="shared" si="6"/>
        <v>26.669658574737625</v>
      </c>
    </row>
    <row r="19" spans="1:14" ht="15">
      <c r="A19" s="145" t="s">
        <v>221</v>
      </c>
      <c r="B19" s="131"/>
      <c r="C19" s="131">
        <v>-96.5</v>
      </c>
      <c r="D19" s="131"/>
      <c r="E19" s="131">
        <v>0</v>
      </c>
      <c r="F19" s="131">
        <v>-104.11</v>
      </c>
      <c r="G19" s="131"/>
      <c r="H19" s="131">
        <v>0</v>
      </c>
      <c r="I19" s="131">
        <v>476.9</v>
      </c>
      <c r="J19" s="131"/>
      <c r="K19" s="131">
        <f t="shared" si="3"/>
        <v>573.4</v>
      </c>
      <c r="L19" s="131">
        <f t="shared" si="4"/>
        <v>581.01</v>
      </c>
      <c r="M19" s="131">
        <f t="shared" si="5"/>
        <v>0</v>
      </c>
      <c r="N19" s="131">
        <f t="shared" si="6"/>
        <v>0</v>
      </c>
    </row>
    <row r="20" spans="1:30" s="157" customFormat="1" ht="15">
      <c r="A20" s="152" t="s">
        <v>73</v>
      </c>
      <c r="B20" s="153">
        <f>SUM(B21:B28)</f>
        <v>424106.3</v>
      </c>
      <c r="C20" s="153">
        <f>SUM(C21:C28)</f>
        <v>356426.8</v>
      </c>
      <c r="D20" s="154">
        <f t="shared" si="0"/>
        <v>84.04185460107526</v>
      </c>
      <c r="E20" s="153">
        <f>SUM(E21:E28)</f>
        <v>433610.63000000006</v>
      </c>
      <c r="F20" s="153">
        <f>SUM(F21:F28)</f>
        <v>346036.35</v>
      </c>
      <c r="G20" s="154">
        <f t="shared" si="1"/>
        <v>79.80347483639872</v>
      </c>
      <c r="H20" s="154">
        <v>514471.8</v>
      </c>
      <c r="I20" s="154">
        <v>403358.3</v>
      </c>
      <c r="J20" s="154">
        <f t="shared" si="2"/>
        <v>78.4024119494985</v>
      </c>
      <c r="K20" s="154">
        <f t="shared" si="3"/>
        <v>46931.5</v>
      </c>
      <c r="L20" s="154">
        <f t="shared" si="4"/>
        <v>57321.95000000001</v>
      </c>
      <c r="M20" s="154">
        <f t="shared" si="5"/>
        <v>-5.639442651576758</v>
      </c>
      <c r="N20" s="154">
        <f t="shared" si="6"/>
        <v>-1.4010628869002204</v>
      </c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</row>
    <row r="21" spans="1:14" ht="15">
      <c r="A21" s="146" t="s">
        <v>133</v>
      </c>
      <c r="B21" s="131">
        <v>137168.9</v>
      </c>
      <c r="C21" s="131">
        <v>137168.9</v>
      </c>
      <c r="D21" s="131">
        <f t="shared" si="0"/>
        <v>100</v>
      </c>
      <c r="E21" s="131">
        <v>150859.2</v>
      </c>
      <c r="F21" s="131">
        <v>150859.2</v>
      </c>
      <c r="G21" s="131">
        <f t="shared" si="1"/>
        <v>100</v>
      </c>
      <c r="H21" s="131">
        <v>204098.6</v>
      </c>
      <c r="I21" s="131">
        <v>204098.6</v>
      </c>
      <c r="J21" s="131">
        <f t="shared" si="2"/>
        <v>100</v>
      </c>
      <c r="K21" s="131">
        <f t="shared" si="3"/>
        <v>66929.70000000001</v>
      </c>
      <c r="L21" s="131">
        <f t="shared" si="4"/>
        <v>53239.399999999994</v>
      </c>
      <c r="M21" s="131">
        <f t="shared" si="5"/>
        <v>0</v>
      </c>
      <c r="N21" s="131">
        <f t="shared" si="6"/>
        <v>0</v>
      </c>
    </row>
    <row r="22" spans="1:14" ht="15">
      <c r="A22" s="146" t="s">
        <v>134</v>
      </c>
      <c r="B22" s="131">
        <v>98206.2</v>
      </c>
      <c r="C22" s="131">
        <v>44005.9</v>
      </c>
      <c r="D22" s="131">
        <f t="shared" si="0"/>
        <v>44.80969633281809</v>
      </c>
      <c r="E22" s="131">
        <v>129323.33</v>
      </c>
      <c r="F22" s="131">
        <v>42011.82</v>
      </c>
      <c r="G22" s="131">
        <f t="shared" si="1"/>
        <v>32.48587861138435</v>
      </c>
      <c r="H22" s="131">
        <v>162412.4</v>
      </c>
      <c r="I22" s="131">
        <v>55420.2</v>
      </c>
      <c r="J22" s="131">
        <f t="shared" si="2"/>
        <v>34.123133455327306</v>
      </c>
      <c r="K22" s="131">
        <f t="shared" si="3"/>
        <v>11414.299999999996</v>
      </c>
      <c r="L22" s="131">
        <f t="shared" si="4"/>
        <v>13408.379999999997</v>
      </c>
      <c r="M22" s="131">
        <f t="shared" si="5"/>
        <v>-10.686562877490786</v>
      </c>
      <c r="N22" s="131">
        <f t="shared" si="6"/>
        <v>1.637254843942955</v>
      </c>
    </row>
    <row r="23" spans="1:14" ht="15">
      <c r="A23" s="146" t="s">
        <v>135</v>
      </c>
      <c r="B23" s="131">
        <v>142002.2</v>
      </c>
      <c r="C23" s="131">
        <v>128073</v>
      </c>
      <c r="D23" s="131">
        <f t="shared" si="0"/>
        <v>90.19085619800256</v>
      </c>
      <c r="E23" s="131">
        <v>138675.16</v>
      </c>
      <c r="F23" s="131">
        <v>138389.38</v>
      </c>
      <c r="G23" s="131">
        <f t="shared" si="1"/>
        <v>99.79392127616799</v>
      </c>
      <c r="H23" s="131">
        <v>132091.7</v>
      </c>
      <c r="I23" s="131">
        <v>131888.5</v>
      </c>
      <c r="J23" s="131">
        <f t="shared" si="2"/>
        <v>99.84616747305091</v>
      </c>
      <c r="K23" s="131">
        <f t="shared" si="3"/>
        <v>3815.5</v>
      </c>
      <c r="L23" s="131">
        <f t="shared" si="4"/>
        <v>-6500.880000000005</v>
      </c>
      <c r="M23" s="131">
        <f t="shared" si="5"/>
        <v>9.655311275048348</v>
      </c>
      <c r="N23" s="131">
        <f t="shared" si="6"/>
        <v>0.052246196882919094</v>
      </c>
    </row>
    <row r="24" spans="1:30" s="160" customFormat="1" ht="15">
      <c r="A24" s="146" t="s">
        <v>99</v>
      </c>
      <c r="B24" s="149">
        <v>22141.6</v>
      </c>
      <c r="C24" s="149">
        <v>21232.1</v>
      </c>
      <c r="D24" s="131">
        <f t="shared" si="0"/>
        <v>95.89234743649963</v>
      </c>
      <c r="E24" s="149">
        <v>18740.02</v>
      </c>
      <c r="F24" s="149">
        <v>18736.63</v>
      </c>
      <c r="G24" s="131">
        <f t="shared" si="1"/>
        <v>99.98191037149373</v>
      </c>
      <c r="H24" s="131">
        <v>15869.1</v>
      </c>
      <c r="I24" s="131">
        <v>15869.1</v>
      </c>
      <c r="J24" s="131">
        <f t="shared" si="2"/>
        <v>100</v>
      </c>
      <c r="K24" s="131">
        <f t="shared" si="3"/>
        <v>-5362.999999999998</v>
      </c>
      <c r="L24" s="131">
        <f t="shared" si="4"/>
        <v>-2867.5300000000007</v>
      </c>
      <c r="M24" s="131">
        <f t="shared" si="5"/>
        <v>4.107652563500366</v>
      </c>
      <c r="N24" s="131">
        <f t="shared" si="6"/>
        <v>0.01808962850627438</v>
      </c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</row>
    <row r="25" spans="1:30" s="160" customFormat="1" ht="30">
      <c r="A25" s="146" t="s">
        <v>224</v>
      </c>
      <c r="B25" s="149">
        <v>24451.7</v>
      </c>
      <c r="C25" s="149">
        <v>25811.2</v>
      </c>
      <c r="D25" s="131">
        <f t="shared" si="0"/>
        <v>105.55994061762577</v>
      </c>
      <c r="E25" s="149"/>
      <c r="F25" s="149"/>
      <c r="G25" s="131"/>
      <c r="H25" s="131"/>
      <c r="I25" s="131"/>
      <c r="J25" s="131"/>
      <c r="K25" s="131">
        <f t="shared" si="3"/>
        <v>-25811.2</v>
      </c>
      <c r="L25" s="131">
        <f t="shared" si="4"/>
        <v>0</v>
      </c>
      <c r="M25" s="131"/>
      <c r="N25" s="131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</row>
    <row r="26" spans="1:30" s="160" customFormat="1" ht="15">
      <c r="A26" s="146" t="s">
        <v>199</v>
      </c>
      <c r="B26" s="149"/>
      <c r="C26" s="149"/>
      <c r="D26" s="131"/>
      <c r="E26" s="149"/>
      <c r="F26" s="149"/>
      <c r="G26" s="131"/>
      <c r="H26" s="131"/>
      <c r="I26" s="131">
        <v>98</v>
      </c>
      <c r="J26" s="131"/>
      <c r="K26" s="131">
        <f t="shared" si="3"/>
        <v>98</v>
      </c>
      <c r="L26" s="131">
        <f t="shared" si="4"/>
        <v>98</v>
      </c>
      <c r="M26" s="131"/>
      <c r="N26" s="131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</row>
    <row r="27" spans="1:30" s="160" customFormat="1" ht="45">
      <c r="A27" s="146" t="s">
        <v>223</v>
      </c>
      <c r="B27" s="149">
        <v>2474.2</v>
      </c>
      <c r="C27" s="149">
        <v>2474.2</v>
      </c>
      <c r="D27" s="131">
        <f t="shared" si="0"/>
        <v>100</v>
      </c>
      <c r="E27" s="149">
        <v>308.32</v>
      </c>
      <c r="F27" s="149">
        <v>334.72</v>
      </c>
      <c r="G27" s="131">
        <f t="shared" si="1"/>
        <v>108.56253243383497</v>
      </c>
      <c r="H27" s="131">
        <v>0</v>
      </c>
      <c r="I27" s="131">
        <v>300.4</v>
      </c>
      <c r="J27" s="131"/>
      <c r="K27" s="131">
        <f t="shared" si="3"/>
        <v>-2173.7999999999997</v>
      </c>
      <c r="L27" s="131">
        <f t="shared" si="4"/>
        <v>-34.32000000000005</v>
      </c>
      <c r="M27" s="131"/>
      <c r="N27" s="131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</row>
    <row r="28" spans="1:30" s="160" customFormat="1" ht="15">
      <c r="A28" s="146" t="s">
        <v>132</v>
      </c>
      <c r="B28" s="149">
        <v>-2338.5</v>
      </c>
      <c r="C28" s="149">
        <v>-2338.5</v>
      </c>
      <c r="D28" s="131">
        <f t="shared" si="0"/>
        <v>100</v>
      </c>
      <c r="E28" s="149">
        <v>-4295.4</v>
      </c>
      <c r="F28" s="149">
        <v>-4295.4</v>
      </c>
      <c r="G28" s="131">
        <f t="shared" si="1"/>
        <v>100</v>
      </c>
      <c r="H28" s="131">
        <v>0</v>
      </c>
      <c r="I28" s="131">
        <v>-4316.5</v>
      </c>
      <c r="J28" s="131"/>
      <c r="K28" s="131">
        <f t="shared" si="3"/>
        <v>-1978</v>
      </c>
      <c r="L28" s="131">
        <f t="shared" si="4"/>
        <v>-21.100000000000364</v>
      </c>
      <c r="M28" s="131"/>
      <c r="N28" s="131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</row>
    <row r="29" spans="1:30" s="162" customFormat="1" ht="15">
      <c r="A29" s="150" t="s">
        <v>104</v>
      </c>
      <c r="B29" s="151">
        <v>559306</v>
      </c>
      <c r="C29" s="151">
        <v>492677</v>
      </c>
      <c r="D29" s="151">
        <f t="shared" si="0"/>
        <v>88.08720092400225</v>
      </c>
      <c r="E29" s="151">
        <v>569334.16</v>
      </c>
      <c r="F29" s="151">
        <v>490835.52</v>
      </c>
      <c r="G29" s="151">
        <f t="shared" si="1"/>
        <v>86.21220268954175</v>
      </c>
      <c r="H29" s="151">
        <v>662440.6</v>
      </c>
      <c r="I29" s="151">
        <v>598734.5</v>
      </c>
      <c r="J29" s="151">
        <f t="shared" si="2"/>
        <v>90.38312265280842</v>
      </c>
      <c r="K29" s="151">
        <f t="shared" si="3"/>
        <v>106057.5</v>
      </c>
      <c r="L29" s="151">
        <f t="shared" si="4"/>
        <v>107898.97999999998</v>
      </c>
      <c r="M29" s="151">
        <f t="shared" si="5"/>
        <v>2.295921728806178</v>
      </c>
      <c r="N29" s="151">
        <f t="shared" si="6"/>
        <v>4.17091996326667</v>
      </c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</row>
    <row r="30" spans="2:6" ht="15">
      <c r="B30" s="164"/>
      <c r="C30" s="164"/>
      <c r="E30" s="164"/>
      <c r="F30" s="164"/>
    </row>
    <row r="32" spans="1:3" ht="15.75">
      <c r="A32" s="177" t="s">
        <v>128</v>
      </c>
      <c r="B32" s="177"/>
      <c r="C32" s="17" t="s">
        <v>156</v>
      </c>
    </row>
  </sheetData>
  <sheetProtection/>
  <mergeCells count="2">
    <mergeCell ref="A32:B32"/>
    <mergeCell ref="L2:N2"/>
  </mergeCells>
  <printOptions/>
  <pageMargins left="0.31496062992125984" right="0.31496062992125984" top="0.7480314960629921" bottom="0.35433070866141736" header="0.31496062992125984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2012-04-28T09:01:24Z</cp:lastPrinted>
  <dcterms:created xsi:type="dcterms:W3CDTF">2011-05-18T03:07:37Z</dcterms:created>
  <dcterms:modified xsi:type="dcterms:W3CDTF">2012-06-22T02:30:07Z</dcterms:modified>
  <cp:category/>
  <cp:version/>
  <cp:contentType/>
  <cp:contentStatus/>
</cp:coreProperties>
</file>