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0"/>
  </bookViews>
  <sheets>
    <sheet name="2021" sheetId="1" r:id="rId1"/>
    <sheet name="2021-2022" sheetId="2" state="hidden" r:id="rId2"/>
  </sheets>
  <definedNames/>
  <calcPr fullCalcOnLoad="1"/>
</workbook>
</file>

<file path=xl/sharedStrings.xml><?xml version="1.0" encoding="utf-8"?>
<sst xmlns="http://schemas.openxmlformats.org/spreadsheetml/2006/main" count="114" uniqueCount="66">
  <si>
    <t>№ п/п</t>
  </si>
  <si>
    <t>В том числе</t>
  </si>
  <si>
    <t>За счет средств краевого бюджета</t>
  </si>
  <si>
    <t xml:space="preserve">ВСЕГО </t>
  </si>
  <si>
    <t>Направление расходов</t>
  </si>
  <si>
    <t>Объем расходов на реализацию мероприятия, всего</t>
  </si>
  <si>
    <t>1.</t>
  </si>
  <si>
    <t>1.1.</t>
  </si>
  <si>
    <t>1.2.</t>
  </si>
  <si>
    <t>1.3.</t>
  </si>
  <si>
    <t>1.4.</t>
  </si>
  <si>
    <t>2.</t>
  </si>
  <si>
    <t>2.1.</t>
  </si>
  <si>
    <t>2.2.</t>
  </si>
  <si>
    <t>2.3.</t>
  </si>
  <si>
    <t>2.5.</t>
  </si>
  <si>
    <t>2.8.</t>
  </si>
  <si>
    <t>За счет средств бюджета округа</t>
  </si>
  <si>
    <t>Ремонт автомобильных дорог общего пользования и искусственных сооружений на них, в том числе:</t>
  </si>
  <si>
    <t>Выполнение работ по содержанию муниципальных автомобильных дорог общего пользования и искусственных сооружений на них, в том числе:</t>
  </si>
  <si>
    <t>Содержание автомобильных дорог общего пользования и искусственных сооружений на них между населенными пунктами округа</t>
  </si>
  <si>
    <t>Содержание автомобильных дорог общего пользования и искусственных сооружений на территории г. Александровска, п. Луньевка, п. Лытвенский</t>
  </si>
  <si>
    <t>Содержание автомобильных дорог общего пользования и искусственных сооружений на территории п. Всеволодо-Вильва, п. Карьер-Известняк, с. Усть-Игум</t>
  </si>
  <si>
    <t>Содержание автомобильных дорог общего пользования и искусственных сооружений на территории п. Яйва</t>
  </si>
  <si>
    <t>к решению Думы</t>
  </si>
  <si>
    <t>Распределение средств муниципального дорожного фонда Александровского муниципального округа на 2021-2022 год, тыс. рублей</t>
  </si>
  <si>
    <t>2021 год</t>
  </si>
  <si>
    <t>2022 год</t>
  </si>
  <si>
    <r>
      <t>Ремонт автомобильных дорог и участков автомобильных дорог в рамках Постановления Правительства Пермского края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от 16.07.2019 г. № 479-П "О внесении изменений в Постановление Правительства Пермского края от 25 декабря 2018 г. № 877-П "Об утверждении распределения субсидий бюджетам муниципальных образований Пермского края на проектирование и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края, в 2019-2021 годах"</t>
    </r>
  </si>
  <si>
    <t>-</t>
  </si>
  <si>
    <t>Ремонт автомобильных дорог и участков автомобильных дорог в рамках Постановления Правительства Пермского края  от 07 августа 2019 г. № 524-П "О внесении изменений в отдельные Постановления Правительства Пермского края в сфере дорожной деятельности", приложение 1</t>
  </si>
  <si>
    <t>Ремонт автомобильных дорог и участков автомобильных дорог в рамках Постановления Правительства Пермского края  от 07 августа 2019 г. № 524-П "О внесении изменений в отдельные Постановления Правительства Пермского края в сфере дорожной деятельности", приложение 2</t>
  </si>
  <si>
    <t xml:space="preserve">2.4. </t>
  </si>
  <si>
    <t>Ремонт автомобильных дорог и участков автомобильных дорог в рамках софинансирования</t>
  </si>
  <si>
    <t>от  17.12.2019 № 39</t>
  </si>
  <si>
    <t>"Приложение 16</t>
  </si>
  <si>
    <t>Приложение 12</t>
  </si>
  <si>
    <t xml:space="preserve">Ремонт участка автомобильной дороги Александровск - Всеволодо-Вильва общего пользования местного значения Кунгур – Соликамск – Усть-Игум </t>
  </si>
  <si>
    <t>от 13.08.2020 № 129</t>
  </si>
  <si>
    <t>Ремонт участка автомобильной дороги общего пользования «Кунгур – Соликамск» - «Камень»</t>
  </si>
  <si>
    <t>Ремонт участка автомобильной дороги общего пользования «Кунгур – Соликамск» - «Чикман» (Яйва - Скопкортная)</t>
  </si>
  <si>
    <t>Ремонт автомобильных дорог в г. Александровске: по ул. Калинина от ул. Ленина до ул. Мехоношина; по ул. Пригородная (устранение пучинообразования км 000+425 - км 000+450, км 000+500 - км 000+525, км 000+550 - км 000+575); по ул. Красина от ул. Братьев Давыдовых до ул. Кирова; по ул. Чапаева от ул. Ленина до ул. Мехоношина; по ул. Гайдара от ул. Пионерская до ул. Кольцова</t>
  </si>
  <si>
    <t>Ремонт автомобильной дороги по ул. Островского в г. Александровске (восстановление пешеходного перехода возле МБОУ БСОШ № 1)</t>
  </si>
  <si>
    <t>Ремонт дорог в р.п. Яйва: по ул. Парковая от ул. Уральская до ул. Заводская, от здания № 10 до ул. Первомайская; по ул. 8 Марта; по ул. Первомайская</t>
  </si>
  <si>
    <t>2.4.</t>
  </si>
  <si>
    <t>Ремонт автомобильной дороги по ул. Заводская (восстановление пешеходного перехода вблизи образовательного учреждения "Детская музыкальная школа) в р. П. Яйва</t>
  </si>
  <si>
    <t>Ремонт автомобильной дороги по ул. Лоскутова от ул. Свободы до дома № 24 в п. Всеволодо-Вильва</t>
  </si>
  <si>
    <t>2.6.</t>
  </si>
  <si>
    <t>2.7.</t>
  </si>
  <si>
    <t>Ремонт автомобильной дороги «Кунгур-Соликамск» - Усть-Игум км 004+100-км 004+937, км 007+261,5-км 008+016</t>
  </si>
  <si>
    <t>Уточненные показатели</t>
  </si>
  <si>
    <t xml:space="preserve">Фактически исполнено </t>
  </si>
  <si>
    <t>Приложение 5</t>
  </si>
  <si>
    <t>к постановлению</t>
  </si>
  <si>
    <t>от                                 №</t>
  </si>
  <si>
    <t>администрации округа</t>
  </si>
  <si>
    <t>2.9.</t>
  </si>
  <si>
    <t>Ремонт дороги по ул. Советская в п. Всеволодо-Вильва</t>
  </si>
  <si>
    <t>Отбор проб и проведение лабораторных испытаний асфальтобетонного покрытия отремонтированных автомобильных дорог</t>
  </si>
  <si>
    <t>Ремонт автомобильной дороги по ул. Советская от ул. Луначарского до д. № 105 в р.п. Всеволодо-Вильва</t>
  </si>
  <si>
    <t>2.10.</t>
  </si>
  <si>
    <t>3.</t>
  </si>
  <si>
    <t xml:space="preserve"> Отчет об использовании бюджетных ассигнований муниципального дорожного фонда Александровского муниципального округа за 1 полугодие 2021 года</t>
  </si>
  <si>
    <t>Кассовый план за 1 полугодие</t>
  </si>
  <si>
    <t>Процент исполнения к кассовому плану за 1 полугодие</t>
  </si>
  <si>
    <t>Отклонение показателя исполнения от планового показателя за 1 полугодие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</si>
</sst>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49" fontId="2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0" fontId="2" fillId="0" borderId="0" xfId="52" applyFont="1" applyAlignment="1">
      <alignment horizontal="right"/>
      <protection/>
    </xf>
    <xf numFmtId="0" fontId="9" fillId="0" borderId="0" xfId="0" applyFont="1" applyAlignment="1">
      <alignment horizontal="right"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2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" fontId="7" fillId="0" borderId="0" xfId="52" applyNumberFormat="1" applyFont="1" applyAlignment="1">
      <alignment horizontal="right"/>
      <protection/>
    </xf>
    <xf numFmtId="4" fontId="2" fillId="0" borderId="0" xfId="52" applyNumberFormat="1" applyFont="1" applyAlignment="1">
      <alignment horizontal="right"/>
      <protection/>
    </xf>
    <xf numFmtId="4" fontId="7" fillId="0" borderId="0" xfId="52" applyNumberFormat="1" applyFont="1" applyAlignment="1">
      <alignment horizontal="left"/>
      <protection/>
    </xf>
    <xf numFmtId="4" fontId="5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164" fontId="4" fillId="33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4" fontId="2" fillId="33" borderId="10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4" fillId="0" borderId="12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33" borderId="10" xfId="0" applyNumberFormat="1" applyFont="1" applyFill="1" applyBorder="1" applyAlignment="1">
      <alignment horizontal="right" wrapText="1"/>
    </xf>
    <xf numFmtId="4" fontId="9" fillId="0" borderId="0" xfId="0" applyNumberFormat="1" applyFont="1" applyAlignment="1">
      <alignment horizontal="right"/>
    </xf>
    <xf numFmtId="0" fontId="2" fillId="0" borderId="0" xfId="53" applyFont="1" applyFill="1">
      <alignment/>
      <protection/>
    </xf>
    <xf numFmtId="22" fontId="2" fillId="0" borderId="0" xfId="53" applyNumberFormat="1" applyFont="1" applyFill="1" applyAlignment="1">
      <alignment horizontal="left"/>
      <protection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49" fontId="4" fillId="33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 shrinkToFit="1"/>
    </xf>
    <xf numFmtId="0" fontId="8" fillId="0" borderId="0" xfId="0" applyFont="1" applyAlignment="1">
      <alignment horizontal="center" wrapText="1" shrinkToFit="1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zoomScale="80" zoomScaleNormal="80" zoomScalePageLayoutView="0" workbookViewId="0" topLeftCell="E4">
      <selection activeCell="J18" sqref="J18"/>
    </sheetView>
  </sheetViews>
  <sheetFormatPr defaultColWidth="9.140625" defaultRowHeight="15"/>
  <cols>
    <col min="1" max="1" width="6.421875" style="0" customWidth="1"/>
    <col min="2" max="2" width="46.28125" style="0" customWidth="1"/>
    <col min="3" max="3" width="15.28125" style="23" customWidth="1"/>
    <col min="4" max="4" width="17.140625" style="23" customWidth="1"/>
    <col min="5" max="5" width="16.7109375" style="23" customWidth="1"/>
    <col min="6" max="6" width="15.28125" style="23" customWidth="1"/>
    <col min="7" max="7" width="17.140625" style="23" customWidth="1"/>
    <col min="8" max="8" width="16.7109375" style="23" customWidth="1"/>
    <col min="9" max="9" width="15.28125" style="23" customWidth="1"/>
    <col min="10" max="10" width="17.140625" style="23" customWidth="1"/>
    <col min="11" max="11" width="16.7109375" style="23" customWidth="1"/>
    <col min="12" max="12" width="15.28125" style="23" customWidth="1"/>
    <col min="13" max="13" width="17.140625" style="23" customWidth="1"/>
    <col min="14" max="14" width="16.7109375" style="23" customWidth="1"/>
    <col min="15" max="15" width="15.28125" style="23" customWidth="1"/>
    <col min="16" max="16" width="17.140625" style="23" customWidth="1"/>
    <col min="17" max="17" width="16.7109375" style="23" customWidth="1"/>
  </cols>
  <sheetData>
    <row r="1" spans="4:17" ht="15.75">
      <c r="D1" s="28"/>
      <c r="E1" s="29"/>
      <c r="G1" s="28"/>
      <c r="H1" s="29"/>
      <c r="J1" s="28"/>
      <c r="K1" s="29"/>
      <c r="M1" s="28"/>
      <c r="N1" s="29"/>
      <c r="P1" s="41" t="s">
        <v>52</v>
      </c>
      <c r="Q1" s="26"/>
    </row>
    <row r="2" spans="4:17" ht="15.75">
      <c r="D2" s="30"/>
      <c r="E2" s="31"/>
      <c r="G2" s="30"/>
      <c r="H2" s="31"/>
      <c r="J2" s="30"/>
      <c r="K2" s="31"/>
      <c r="M2" s="30"/>
      <c r="N2" s="31"/>
      <c r="P2" s="42" t="s">
        <v>53</v>
      </c>
      <c r="Q2" s="26"/>
    </row>
    <row r="3" spans="5:17" ht="31.5">
      <c r="E3" s="40"/>
      <c r="H3" s="40"/>
      <c r="K3" s="40"/>
      <c r="N3" s="40"/>
      <c r="P3" s="43" t="s">
        <v>55</v>
      </c>
      <c r="Q3" s="26"/>
    </row>
    <row r="4" spans="4:17" ht="15.75">
      <c r="D4" s="28"/>
      <c r="E4" s="29"/>
      <c r="G4" s="28"/>
      <c r="H4" s="29"/>
      <c r="J4" s="28"/>
      <c r="K4" s="29"/>
      <c r="M4" s="28"/>
      <c r="N4" s="29"/>
      <c r="P4" s="43"/>
      <c r="Q4" s="26"/>
    </row>
    <row r="5" spans="4:17" ht="15.75">
      <c r="D5" s="30"/>
      <c r="E5" s="31"/>
      <c r="G5" s="30"/>
      <c r="H5" s="31"/>
      <c r="J5" s="30"/>
      <c r="K5" s="31"/>
      <c r="M5" s="30"/>
      <c r="N5" s="31"/>
      <c r="P5" s="44" t="s">
        <v>54</v>
      </c>
      <c r="Q5" s="26"/>
    </row>
    <row r="6" spans="5:17" ht="15">
      <c r="E6" s="40"/>
      <c r="H6" s="40"/>
      <c r="K6" s="40"/>
      <c r="N6" s="40"/>
      <c r="Q6" s="40"/>
    </row>
    <row r="7" spans="1:17" ht="16.5" customHeight="1">
      <c r="A7" s="48" t="s">
        <v>62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9" spans="1:17" ht="15.75" customHeight="1">
      <c r="A9" s="51" t="s">
        <v>0</v>
      </c>
      <c r="B9" s="52" t="s">
        <v>4</v>
      </c>
      <c r="C9" s="50" t="s">
        <v>50</v>
      </c>
      <c r="D9" s="47" t="s">
        <v>17</v>
      </c>
      <c r="E9" s="47" t="s">
        <v>2</v>
      </c>
      <c r="F9" s="50" t="s">
        <v>63</v>
      </c>
      <c r="G9" s="47" t="s">
        <v>17</v>
      </c>
      <c r="H9" s="47" t="s">
        <v>2</v>
      </c>
      <c r="I9" s="50" t="s">
        <v>51</v>
      </c>
      <c r="J9" s="47" t="s">
        <v>17</v>
      </c>
      <c r="K9" s="47" t="s">
        <v>2</v>
      </c>
      <c r="L9" s="50" t="s">
        <v>64</v>
      </c>
      <c r="M9" s="47" t="s">
        <v>17</v>
      </c>
      <c r="N9" s="47" t="s">
        <v>2</v>
      </c>
      <c r="O9" s="50" t="s">
        <v>65</v>
      </c>
      <c r="P9" s="47" t="s">
        <v>17</v>
      </c>
      <c r="Q9" s="47" t="s">
        <v>2</v>
      </c>
    </row>
    <row r="10" spans="1:17" ht="88.5" customHeight="1">
      <c r="A10" s="51"/>
      <c r="B10" s="53"/>
      <c r="C10" s="50"/>
      <c r="D10" s="47"/>
      <c r="E10" s="47"/>
      <c r="F10" s="50"/>
      <c r="G10" s="47"/>
      <c r="H10" s="47"/>
      <c r="I10" s="50"/>
      <c r="J10" s="47"/>
      <c r="K10" s="47"/>
      <c r="L10" s="50"/>
      <c r="M10" s="47"/>
      <c r="N10" s="47"/>
      <c r="O10" s="50"/>
      <c r="P10" s="47"/>
      <c r="Q10" s="47"/>
    </row>
    <row r="11" spans="1:17" ht="15" customHeight="1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2">
        <v>15</v>
      </c>
      <c r="P11" s="2">
        <v>16</v>
      </c>
      <c r="Q11" s="2">
        <v>17</v>
      </c>
    </row>
    <row r="12" spans="1:17" ht="66" customHeight="1">
      <c r="A12" s="9" t="s">
        <v>6</v>
      </c>
      <c r="B12" s="15" t="s">
        <v>19</v>
      </c>
      <c r="C12" s="33">
        <f>D12+E12</f>
        <v>30524.399999999998</v>
      </c>
      <c r="D12" s="33">
        <f>D13+D14+D15+D16</f>
        <v>30524.399999999998</v>
      </c>
      <c r="E12" s="34">
        <v>0</v>
      </c>
      <c r="F12" s="33">
        <f>G12+H12</f>
        <v>16054.400000000001</v>
      </c>
      <c r="G12" s="33">
        <f>G13+G14+G15+G16</f>
        <v>16054.400000000001</v>
      </c>
      <c r="H12" s="34">
        <v>0</v>
      </c>
      <c r="I12" s="33">
        <f>J12+K12</f>
        <v>16054.400000000001</v>
      </c>
      <c r="J12" s="33">
        <f>J13+J14+J15+J16</f>
        <v>16054.400000000001</v>
      </c>
      <c r="K12" s="34">
        <v>0</v>
      </c>
      <c r="L12" s="33">
        <f>J12/G12*100</f>
        <v>100</v>
      </c>
      <c r="M12" s="33">
        <f>J12/G12*100</f>
        <v>100</v>
      </c>
      <c r="N12" s="34">
        <v>0</v>
      </c>
      <c r="O12" s="33">
        <f>P12+Q12</f>
        <v>0</v>
      </c>
      <c r="P12" s="33">
        <f>J12-G12</f>
        <v>0</v>
      </c>
      <c r="Q12" s="34">
        <v>0</v>
      </c>
    </row>
    <row r="13" spans="1:17" ht="52.5" customHeight="1">
      <c r="A13" s="5" t="s">
        <v>7</v>
      </c>
      <c r="B13" s="25" t="s">
        <v>20</v>
      </c>
      <c r="C13" s="35">
        <v>14586.36</v>
      </c>
      <c r="D13" s="35">
        <v>14586.4</v>
      </c>
      <c r="E13" s="36">
        <v>0</v>
      </c>
      <c r="F13" s="35">
        <f>G13</f>
        <v>6386.1</v>
      </c>
      <c r="G13" s="35">
        <v>6386.1</v>
      </c>
      <c r="H13" s="36">
        <v>0</v>
      </c>
      <c r="I13" s="35">
        <f>J13</f>
        <v>6386.1</v>
      </c>
      <c r="J13" s="35">
        <v>6386.1</v>
      </c>
      <c r="K13" s="36">
        <v>0</v>
      </c>
      <c r="L13" s="35">
        <f>J13/I13*100</f>
        <v>100</v>
      </c>
      <c r="M13" s="35">
        <f>J13/G13*100</f>
        <v>100</v>
      </c>
      <c r="N13" s="36">
        <v>0</v>
      </c>
      <c r="O13" s="35">
        <f>P13</f>
        <v>0</v>
      </c>
      <c r="P13" s="35">
        <f>J13-G13</f>
        <v>0</v>
      </c>
      <c r="Q13" s="36">
        <v>0</v>
      </c>
    </row>
    <row r="14" spans="1:17" ht="68.25" customHeight="1">
      <c r="A14" s="5" t="s">
        <v>8</v>
      </c>
      <c r="B14" s="25" t="s">
        <v>21</v>
      </c>
      <c r="C14" s="35">
        <f>D14</f>
        <v>6662.8</v>
      </c>
      <c r="D14" s="35">
        <v>6662.8</v>
      </c>
      <c r="E14" s="36">
        <v>0</v>
      </c>
      <c r="F14" s="35">
        <f>G14</f>
        <v>4810</v>
      </c>
      <c r="G14" s="35">
        <v>4810</v>
      </c>
      <c r="H14" s="36">
        <v>0</v>
      </c>
      <c r="I14" s="35">
        <f>J14</f>
        <v>4810</v>
      </c>
      <c r="J14" s="35">
        <v>4810</v>
      </c>
      <c r="K14" s="36">
        <v>0</v>
      </c>
      <c r="L14" s="35">
        <f>J14/I14*100</f>
        <v>100</v>
      </c>
      <c r="M14" s="35">
        <f>J14/G14*100</f>
        <v>100</v>
      </c>
      <c r="N14" s="36">
        <v>0</v>
      </c>
      <c r="O14" s="35">
        <f>P14</f>
        <v>0</v>
      </c>
      <c r="P14" s="35">
        <f>J14-G14</f>
        <v>0</v>
      </c>
      <c r="Q14" s="36">
        <v>0</v>
      </c>
    </row>
    <row r="15" spans="1:17" ht="66" customHeight="1">
      <c r="A15" s="5" t="s">
        <v>9</v>
      </c>
      <c r="B15" s="25" t="s">
        <v>22</v>
      </c>
      <c r="C15" s="35">
        <v>4148.86</v>
      </c>
      <c r="D15" s="35">
        <v>4148.9</v>
      </c>
      <c r="E15" s="36">
        <v>0</v>
      </c>
      <c r="F15" s="35">
        <f>G15</f>
        <v>1891</v>
      </c>
      <c r="G15" s="35">
        <v>1891</v>
      </c>
      <c r="H15" s="36">
        <v>0</v>
      </c>
      <c r="I15" s="35">
        <f>J15</f>
        <v>1891</v>
      </c>
      <c r="J15" s="35">
        <v>1891</v>
      </c>
      <c r="K15" s="36">
        <v>0</v>
      </c>
      <c r="L15" s="35">
        <f>J15/I15*100</f>
        <v>100</v>
      </c>
      <c r="M15" s="35">
        <f>J15/G15*100</f>
        <v>100</v>
      </c>
      <c r="N15" s="36">
        <v>0</v>
      </c>
      <c r="O15" s="35">
        <f>P15</f>
        <v>0</v>
      </c>
      <c r="P15" s="35">
        <f>J15-G15</f>
        <v>0</v>
      </c>
      <c r="Q15" s="36">
        <v>0</v>
      </c>
    </row>
    <row r="16" spans="1:17" ht="55.5" customHeight="1">
      <c r="A16" s="4" t="s">
        <v>10</v>
      </c>
      <c r="B16" s="25" t="s">
        <v>23</v>
      </c>
      <c r="C16" s="35">
        <v>4622.04</v>
      </c>
      <c r="D16" s="35">
        <v>5126.3</v>
      </c>
      <c r="E16" s="36">
        <v>0</v>
      </c>
      <c r="F16" s="35">
        <f>G16</f>
        <v>2967.3</v>
      </c>
      <c r="G16" s="35">
        <v>2967.3</v>
      </c>
      <c r="H16" s="36">
        <v>0</v>
      </c>
      <c r="I16" s="35">
        <f>J16</f>
        <v>2967.3</v>
      </c>
      <c r="J16" s="35">
        <v>2967.3</v>
      </c>
      <c r="K16" s="36">
        <v>0</v>
      </c>
      <c r="L16" s="35">
        <f>J16/I16*100</f>
        <v>100</v>
      </c>
      <c r="M16" s="35">
        <f>J16/G16*100</f>
        <v>100</v>
      </c>
      <c r="N16" s="36">
        <v>0</v>
      </c>
      <c r="O16" s="35">
        <f>P16</f>
        <v>0</v>
      </c>
      <c r="P16" s="35">
        <f>J16-G16</f>
        <v>0</v>
      </c>
      <c r="Q16" s="36">
        <v>0</v>
      </c>
    </row>
    <row r="17" spans="1:17" ht="51" customHeight="1">
      <c r="A17" s="5" t="s">
        <v>11</v>
      </c>
      <c r="B17" s="16" t="s">
        <v>18</v>
      </c>
      <c r="C17" s="37">
        <f>D17+E17</f>
        <v>70709.80767000001</v>
      </c>
      <c r="D17" s="34">
        <f>SUM(D18:D27)</f>
        <v>7314.207670000001</v>
      </c>
      <c r="E17" s="34">
        <f>SUM(E18:E27)</f>
        <v>63395.600000000006</v>
      </c>
      <c r="F17" s="37">
        <f>G17+H17</f>
        <v>270.3</v>
      </c>
      <c r="G17" s="34">
        <f>SUM(G18:G27)</f>
        <v>270.3</v>
      </c>
      <c r="H17" s="34">
        <f>SUM(H18:H27)</f>
        <v>0</v>
      </c>
      <c r="I17" s="37">
        <f>J17+K17</f>
        <v>270.3</v>
      </c>
      <c r="J17" s="34">
        <f>SUM(J18:J27)</f>
        <v>270.3</v>
      </c>
      <c r="K17" s="34">
        <f>SUM(K18:K25)</f>
        <v>0</v>
      </c>
      <c r="L17" s="37">
        <f>M17+N17</f>
        <v>0</v>
      </c>
      <c r="M17" s="34">
        <f>SUM(M18:M25)</f>
        <v>0</v>
      </c>
      <c r="N17" s="34">
        <f>SUM(N18:N25)</f>
        <v>0</v>
      </c>
      <c r="O17" s="37">
        <f>P17+Q17</f>
        <v>0</v>
      </c>
      <c r="P17" s="34">
        <f>SUM(P18:P25)</f>
        <v>0</v>
      </c>
      <c r="Q17" s="34">
        <f>SUM(Q18:Q25)</f>
        <v>0</v>
      </c>
    </row>
    <row r="18" spans="1:17" ht="168" customHeight="1">
      <c r="A18" s="27" t="s">
        <v>12</v>
      </c>
      <c r="B18" s="24" t="s">
        <v>41</v>
      </c>
      <c r="C18" s="35">
        <f>D18+E18</f>
        <v>15334.364000000001</v>
      </c>
      <c r="D18" s="35">
        <v>1533.4364</v>
      </c>
      <c r="E18" s="35">
        <v>13800.9276</v>
      </c>
      <c r="F18" s="35">
        <v>0</v>
      </c>
      <c r="G18" s="35">
        <v>0</v>
      </c>
      <c r="H18" s="35">
        <v>0</v>
      </c>
      <c r="I18" s="35">
        <f>J18+K18</f>
        <v>0</v>
      </c>
      <c r="J18" s="35">
        <v>0</v>
      </c>
      <c r="K18" s="35">
        <v>0</v>
      </c>
      <c r="L18" s="35">
        <f>M18+N18</f>
        <v>0</v>
      </c>
      <c r="M18" s="35">
        <v>0</v>
      </c>
      <c r="N18" s="35">
        <v>0</v>
      </c>
      <c r="O18" s="35">
        <f>P18+Q18</f>
        <v>0</v>
      </c>
      <c r="P18" s="35">
        <v>0</v>
      </c>
      <c r="Q18" s="35">
        <v>0</v>
      </c>
    </row>
    <row r="19" spans="1:17" ht="67.5" customHeight="1">
      <c r="A19" s="27" t="s">
        <v>13</v>
      </c>
      <c r="B19" s="24" t="s">
        <v>42</v>
      </c>
      <c r="C19" s="35">
        <f>D19+E19</f>
        <v>409.853</v>
      </c>
      <c r="D19" s="35">
        <v>40.9853</v>
      </c>
      <c r="E19" s="35">
        <v>368.8677</v>
      </c>
      <c r="F19" s="35">
        <v>0</v>
      </c>
      <c r="G19" s="35">
        <v>0</v>
      </c>
      <c r="H19" s="35">
        <v>0</v>
      </c>
      <c r="I19" s="35">
        <f>J19+K19</f>
        <v>0</v>
      </c>
      <c r="J19" s="35">
        <v>0</v>
      </c>
      <c r="K19" s="35">
        <v>0</v>
      </c>
      <c r="L19" s="35">
        <f>M19+N19</f>
        <v>0</v>
      </c>
      <c r="M19" s="35">
        <v>0</v>
      </c>
      <c r="N19" s="35">
        <v>0</v>
      </c>
      <c r="O19" s="35">
        <f>P19+Q19</f>
        <v>0</v>
      </c>
      <c r="P19" s="35">
        <v>0</v>
      </c>
      <c r="Q19" s="35">
        <v>0</v>
      </c>
    </row>
    <row r="20" spans="1:17" ht="84" customHeight="1">
      <c r="A20" s="27" t="s">
        <v>14</v>
      </c>
      <c r="B20" s="24" t="s">
        <v>43</v>
      </c>
      <c r="C20" s="35">
        <f>SUM(D20:E20)</f>
        <v>12357.062</v>
      </c>
      <c r="D20" s="35">
        <v>1235.7062</v>
      </c>
      <c r="E20" s="35">
        <v>11121.3558</v>
      </c>
      <c r="F20" s="35">
        <v>0</v>
      </c>
      <c r="G20" s="35">
        <v>0</v>
      </c>
      <c r="H20" s="35">
        <v>0</v>
      </c>
      <c r="I20" s="35">
        <f>SUM(J20:K20)</f>
        <v>0</v>
      </c>
      <c r="J20" s="35">
        <v>0</v>
      </c>
      <c r="K20" s="35">
        <v>0</v>
      </c>
      <c r="L20" s="35">
        <f>SUM(M20:N20)</f>
        <v>0</v>
      </c>
      <c r="M20" s="35">
        <v>0</v>
      </c>
      <c r="N20" s="35">
        <v>0</v>
      </c>
      <c r="O20" s="35">
        <f>SUM(P20:Q20)</f>
        <v>0</v>
      </c>
      <c r="P20" s="35">
        <v>0</v>
      </c>
      <c r="Q20" s="35">
        <v>0</v>
      </c>
    </row>
    <row r="21" spans="1:17" ht="81.75" customHeight="1">
      <c r="A21" s="27" t="s">
        <v>44</v>
      </c>
      <c r="B21" s="24" t="s">
        <v>45</v>
      </c>
      <c r="C21" s="35">
        <f>SUM(D21:E21)</f>
        <v>799.01</v>
      </c>
      <c r="D21" s="35">
        <v>79.901</v>
      </c>
      <c r="E21" s="35">
        <v>719.109</v>
      </c>
      <c r="F21" s="35">
        <v>0</v>
      </c>
      <c r="G21" s="35">
        <v>0</v>
      </c>
      <c r="H21" s="35">
        <v>0</v>
      </c>
      <c r="I21" s="35">
        <f>SUM(J21:K21)</f>
        <v>0</v>
      </c>
      <c r="J21" s="35">
        <v>0</v>
      </c>
      <c r="K21" s="35">
        <v>0</v>
      </c>
      <c r="L21" s="35">
        <f>SUM(M21:N21)</f>
        <v>0</v>
      </c>
      <c r="M21" s="35">
        <v>0</v>
      </c>
      <c r="N21" s="35">
        <v>0</v>
      </c>
      <c r="O21" s="35">
        <f>SUM(P21:Q21)</f>
        <v>0</v>
      </c>
      <c r="P21" s="35">
        <v>0</v>
      </c>
      <c r="Q21" s="35">
        <v>0</v>
      </c>
    </row>
    <row r="22" spans="1:17" ht="68.25" customHeight="1">
      <c r="A22" s="27" t="s">
        <v>15</v>
      </c>
      <c r="B22" s="24" t="s">
        <v>46</v>
      </c>
      <c r="C22" s="35">
        <f>E22+D22</f>
        <v>11522.155449999998</v>
      </c>
      <c r="D22" s="35">
        <v>1152.21555</v>
      </c>
      <c r="E22" s="35">
        <v>10369.9399</v>
      </c>
      <c r="F22" s="35">
        <v>0</v>
      </c>
      <c r="G22" s="35">
        <v>0</v>
      </c>
      <c r="H22" s="35">
        <v>0</v>
      </c>
      <c r="I22" s="35">
        <f>K22+J22</f>
        <v>0</v>
      </c>
      <c r="J22" s="35">
        <v>0</v>
      </c>
      <c r="K22" s="35">
        <v>0</v>
      </c>
      <c r="L22" s="35">
        <f>N22+M22</f>
        <v>0</v>
      </c>
      <c r="M22" s="35">
        <v>0</v>
      </c>
      <c r="N22" s="35">
        <v>0</v>
      </c>
      <c r="O22" s="35">
        <f>Q22+P22</f>
        <v>0</v>
      </c>
      <c r="P22" s="35">
        <v>0</v>
      </c>
      <c r="Q22" s="35">
        <v>0</v>
      </c>
    </row>
    <row r="23" spans="1:17" ht="51" customHeight="1">
      <c r="A23" s="27" t="s">
        <v>47</v>
      </c>
      <c r="B23" s="24" t="s">
        <v>39</v>
      </c>
      <c r="C23" s="35">
        <f>E23+D23</f>
        <v>3000</v>
      </c>
      <c r="D23" s="35">
        <v>300</v>
      </c>
      <c r="E23" s="35">
        <v>2700</v>
      </c>
      <c r="F23" s="35">
        <v>0</v>
      </c>
      <c r="G23" s="35">
        <v>0</v>
      </c>
      <c r="H23" s="35">
        <v>0</v>
      </c>
      <c r="I23" s="35">
        <f>K23+J23</f>
        <v>0</v>
      </c>
      <c r="J23" s="35">
        <v>0</v>
      </c>
      <c r="K23" s="35">
        <v>0</v>
      </c>
      <c r="L23" s="35">
        <f>N23+M23</f>
        <v>0</v>
      </c>
      <c r="M23" s="35">
        <v>0</v>
      </c>
      <c r="N23" s="35">
        <v>0</v>
      </c>
      <c r="O23" s="35">
        <f>Q23+P23</f>
        <v>0</v>
      </c>
      <c r="P23" s="35">
        <v>0</v>
      </c>
      <c r="Q23" s="35">
        <v>0</v>
      </c>
    </row>
    <row r="24" spans="1:17" ht="51" customHeight="1">
      <c r="A24" s="27" t="s">
        <v>48</v>
      </c>
      <c r="B24" s="24" t="s">
        <v>40</v>
      </c>
      <c r="C24" s="35">
        <f>E24+D24</f>
        <v>6173.22222</v>
      </c>
      <c r="D24" s="36">
        <v>617.32222</v>
      </c>
      <c r="E24" s="35">
        <v>5555.9</v>
      </c>
      <c r="F24" s="35">
        <v>0</v>
      </c>
      <c r="G24" s="36">
        <v>0</v>
      </c>
      <c r="H24" s="35">
        <v>0</v>
      </c>
      <c r="I24" s="35">
        <f>K24+J24</f>
        <v>0</v>
      </c>
      <c r="J24" s="35">
        <v>0</v>
      </c>
      <c r="K24" s="35">
        <v>0</v>
      </c>
      <c r="L24" s="35">
        <f>N24+M24</f>
        <v>0</v>
      </c>
      <c r="M24" s="35">
        <v>0</v>
      </c>
      <c r="N24" s="35">
        <v>0</v>
      </c>
      <c r="O24" s="35">
        <f>Q24+P24</f>
        <v>0</v>
      </c>
      <c r="P24" s="35">
        <v>0</v>
      </c>
      <c r="Q24" s="35">
        <v>0</v>
      </c>
    </row>
    <row r="25" spans="1:17" ht="66" customHeight="1">
      <c r="A25" s="27" t="s">
        <v>16</v>
      </c>
      <c r="B25" s="24" t="s">
        <v>49</v>
      </c>
      <c r="C25" s="35">
        <f>D25+E25</f>
        <v>18755.441000000003</v>
      </c>
      <c r="D25" s="35">
        <v>1875.541</v>
      </c>
      <c r="E25" s="35">
        <v>16879.9</v>
      </c>
      <c r="F25" s="35">
        <v>0</v>
      </c>
      <c r="G25" s="35">
        <v>0</v>
      </c>
      <c r="H25" s="35">
        <v>0</v>
      </c>
      <c r="I25" s="35">
        <f>J25+K25</f>
        <v>0</v>
      </c>
      <c r="J25" s="35">
        <v>0</v>
      </c>
      <c r="K25" s="35">
        <v>0</v>
      </c>
      <c r="L25" s="35">
        <f>M25+N25</f>
        <v>0</v>
      </c>
      <c r="M25" s="35">
        <v>0</v>
      </c>
      <c r="N25" s="35">
        <v>0</v>
      </c>
      <c r="O25" s="35">
        <f>P25+Q25</f>
        <v>0</v>
      </c>
      <c r="P25" s="35">
        <v>0</v>
      </c>
      <c r="Q25" s="35">
        <v>0</v>
      </c>
    </row>
    <row r="26" spans="1:17" ht="66" customHeight="1">
      <c r="A26" s="27" t="s">
        <v>56</v>
      </c>
      <c r="B26" s="13" t="s">
        <v>59</v>
      </c>
      <c r="C26" s="35">
        <f>D26+E26</f>
        <v>2088.4</v>
      </c>
      <c r="D26" s="35">
        <v>208.8</v>
      </c>
      <c r="E26" s="35">
        <v>1879.6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</row>
    <row r="27" spans="1:17" ht="66" customHeight="1">
      <c r="A27" s="27" t="s">
        <v>60</v>
      </c>
      <c r="B27" s="13" t="s">
        <v>57</v>
      </c>
      <c r="C27" s="35">
        <f>D27+E27</f>
        <v>270.3</v>
      </c>
      <c r="D27" s="35">
        <v>270.3</v>
      </c>
      <c r="E27" s="35">
        <v>0</v>
      </c>
      <c r="F27" s="35">
        <f>G27</f>
        <v>270.3</v>
      </c>
      <c r="G27" s="35">
        <v>270.3</v>
      </c>
      <c r="H27" s="35">
        <v>0</v>
      </c>
      <c r="I27" s="35">
        <v>270.3</v>
      </c>
      <c r="J27" s="35">
        <v>270.3</v>
      </c>
      <c r="K27" s="35">
        <v>0</v>
      </c>
      <c r="L27" s="35"/>
      <c r="M27" s="35"/>
      <c r="N27" s="35"/>
      <c r="O27" s="35"/>
      <c r="P27" s="35"/>
      <c r="Q27" s="35"/>
    </row>
    <row r="28" spans="1:17" s="46" customFormat="1" ht="66" customHeight="1">
      <c r="A28" s="45" t="s">
        <v>61</v>
      </c>
      <c r="B28" s="16" t="s">
        <v>58</v>
      </c>
      <c r="C28" s="33">
        <f>D28+E28</f>
        <v>518</v>
      </c>
      <c r="D28" s="33">
        <v>518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/>
      <c r="M28" s="33"/>
      <c r="N28" s="33"/>
      <c r="O28" s="33"/>
      <c r="P28" s="33"/>
      <c r="Q28" s="33"/>
    </row>
    <row r="29" spans="1:17" ht="20.25" customHeight="1">
      <c r="A29" s="7"/>
      <c r="B29" s="8" t="s">
        <v>3</v>
      </c>
      <c r="C29" s="38">
        <f>D29+E29</f>
        <v>101752.20767</v>
      </c>
      <c r="D29" s="39">
        <f>D12+D17+D28</f>
        <v>38356.60767</v>
      </c>
      <c r="E29" s="39">
        <f>E12+E17</f>
        <v>63395.600000000006</v>
      </c>
      <c r="F29" s="38">
        <f>G29+H29</f>
        <v>16324.7</v>
      </c>
      <c r="G29" s="39">
        <f>G12+G17</f>
        <v>16324.7</v>
      </c>
      <c r="H29" s="39">
        <f>H12+H17</f>
        <v>0</v>
      </c>
      <c r="I29" s="38">
        <f>J29+K29</f>
        <v>16324.7</v>
      </c>
      <c r="J29" s="39">
        <f>J12+J17</f>
        <v>16324.7</v>
      </c>
      <c r="K29" s="39">
        <f>K12+K17</f>
        <v>0</v>
      </c>
      <c r="L29" s="38">
        <f>M29+N29</f>
        <v>100</v>
      </c>
      <c r="M29" s="39">
        <f>M12+M17</f>
        <v>100</v>
      </c>
      <c r="N29" s="39">
        <f>N12+N17</f>
        <v>0</v>
      </c>
      <c r="O29" s="38">
        <f>P29+Q29</f>
        <v>0</v>
      </c>
      <c r="P29" s="39">
        <f>P12+P17</f>
        <v>0</v>
      </c>
      <c r="Q29" s="39">
        <f>Q12+Q17</f>
        <v>0</v>
      </c>
    </row>
    <row r="30" spans="3:17" ht="15" hidden="1">
      <c r="C30" s="23">
        <f>SUM(C18:C25)</f>
        <v>68351.10767</v>
      </c>
      <c r="E30" s="32">
        <f>SUM(E18:E25)</f>
        <v>61516.00000000001</v>
      </c>
      <c r="F30" s="23">
        <f>SUM(F18:F25)</f>
        <v>0</v>
      </c>
      <c r="H30" s="32">
        <f>SUM(H18:H25)</f>
        <v>0</v>
      </c>
      <c r="I30" s="23">
        <f>SUM(I18:I25)</f>
        <v>0</v>
      </c>
      <c r="K30" s="32">
        <f>SUM(K18:K25)</f>
        <v>0</v>
      </c>
      <c r="L30" s="23">
        <f>SUM(L18:L25)</f>
        <v>0</v>
      </c>
      <c r="N30" s="32">
        <f>SUM(N18:N25)</f>
        <v>0</v>
      </c>
      <c r="O30" s="23">
        <f>SUM(O18:O25)</f>
        <v>0</v>
      </c>
      <c r="Q30" s="32">
        <f>SUM(Q18:Q25)</f>
        <v>0</v>
      </c>
    </row>
    <row r="31" spans="5:17" ht="15">
      <c r="E31" s="32"/>
      <c r="H31" s="32"/>
      <c r="K31" s="32"/>
      <c r="N31" s="32"/>
      <c r="Q31" s="32"/>
    </row>
  </sheetData>
  <sheetProtection/>
  <mergeCells count="18">
    <mergeCell ref="D9:D10"/>
    <mergeCell ref="E9:E10"/>
    <mergeCell ref="P9:P10"/>
    <mergeCell ref="Q9:Q10"/>
    <mergeCell ref="A7:Q7"/>
    <mergeCell ref="K9:K10"/>
    <mergeCell ref="L9:L10"/>
    <mergeCell ref="M9:M10"/>
    <mergeCell ref="N9:N10"/>
    <mergeCell ref="O9:O10"/>
    <mergeCell ref="F9:F10"/>
    <mergeCell ref="G9:G10"/>
    <mergeCell ref="H9:H10"/>
    <mergeCell ref="I9:I10"/>
    <mergeCell ref="J9:J10"/>
    <mergeCell ref="A9:A10"/>
    <mergeCell ref="B9:B10"/>
    <mergeCell ref="C9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22">
      <selection activeCell="B24" sqref="B24"/>
    </sheetView>
  </sheetViews>
  <sheetFormatPr defaultColWidth="9.140625" defaultRowHeight="15"/>
  <cols>
    <col min="1" max="1" width="6.421875" style="0" customWidth="1"/>
    <col min="2" max="2" width="47.7109375" style="0" customWidth="1"/>
    <col min="3" max="3" width="14.8515625" style="0" customWidth="1"/>
    <col min="4" max="4" width="12.57421875" style="0" customWidth="1"/>
    <col min="5" max="5" width="12.421875" style="0" customWidth="1"/>
    <col min="6" max="6" width="14.28125" style="0" customWidth="1"/>
    <col min="7" max="7" width="11.28125" style="0" customWidth="1"/>
    <col min="8" max="8" width="12.00390625" style="0" customWidth="1"/>
  </cols>
  <sheetData>
    <row r="1" ht="15.75">
      <c r="H1" s="17" t="s">
        <v>36</v>
      </c>
    </row>
    <row r="2" ht="15.75">
      <c r="H2" s="18" t="s">
        <v>24</v>
      </c>
    </row>
    <row r="3" ht="15">
      <c r="H3" s="19" t="s">
        <v>38</v>
      </c>
    </row>
    <row r="4" ht="15.75">
      <c r="H4" s="17" t="s">
        <v>35</v>
      </c>
    </row>
    <row r="5" ht="15.75">
      <c r="H5" s="18" t="s">
        <v>24</v>
      </c>
    </row>
    <row r="6" ht="15">
      <c r="H6" s="19" t="s">
        <v>34</v>
      </c>
    </row>
    <row r="8" spans="1:8" ht="48" customHeight="1">
      <c r="A8" s="48" t="s">
        <v>25</v>
      </c>
      <c r="B8" s="48"/>
      <c r="C8" s="48"/>
      <c r="D8" s="48"/>
      <c r="E8" s="48"/>
      <c r="F8" s="48"/>
      <c r="G8" s="48"/>
      <c r="H8" s="48"/>
    </row>
    <row r="10" spans="1:8" ht="15.75">
      <c r="A10" s="51" t="s">
        <v>0</v>
      </c>
      <c r="B10" s="54" t="s">
        <v>4</v>
      </c>
      <c r="C10" s="55" t="s">
        <v>26</v>
      </c>
      <c r="D10" s="55"/>
      <c r="E10" s="55"/>
      <c r="F10" s="55" t="s">
        <v>27</v>
      </c>
      <c r="G10" s="55"/>
      <c r="H10" s="55"/>
    </row>
    <row r="11" spans="1:8" ht="15.75" customHeight="1">
      <c r="A11" s="51"/>
      <c r="B11" s="54"/>
      <c r="C11" s="56" t="s">
        <v>5</v>
      </c>
      <c r="D11" s="51" t="s">
        <v>1</v>
      </c>
      <c r="E11" s="51"/>
      <c r="F11" s="56" t="s">
        <v>5</v>
      </c>
      <c r="G11" s="51" t="s">
        <v>1</v>
      </c>
      <c r="H11" s="51"/>
    </row>
    <row r="12" spans="1:8" ht="63">
      <c r="A12" s="51"/>
      <c r="B12" s="54"/>
      <c r="C12" s="56"/>
      <c r="D12" s="1" t="s">
        <v>17</v>
      </c>
      <c r="E12" s="1" t="s">
        <v>2</v>
      </c>
      <c r="F12" s="56"/>
      <c r="G12" s="1" t="s">
        <v>17</v>
      </c>
      <c r="H12" s="1" t="s">
        <v>2</v>
      </c>
    </row>
    <row r="13" spans="1:8" ht="15" customHeight="1">
      <c r="A13" s="2">
        <v>1</v>
      </c>
      <c r="B13" s="2">
        <v>2</v>
      </c>
      <c r="C13" s="3">
        <v>3</v>
      </c>
      <c r="D13" s="2">
        <v>4</v>
      </c>
      <c r="E13" s="2">
        <v>5</v>
      </c>
      <c r="F13" s="3">
        <v>6</v>
      </c>
      <c r="G13" s="2">
        <v>7</v>
      </c>
      <c r="H13" s="2">
        <v>8</v>
      </c>
    </row>
    <row r="14" spans="1:8" ht="63">
      <c r="A14" s="9" t="s">
        <v>6</v>
      </c>
      <c r="B14" s="22" t="s">
        <v>19</v>
      </c>
      <c r="C14" s="11">
        <f aca="true" t="shared" si="0" ref="C14:C22">D14+E14</f>
        <v>25823.05</v>
      </c>
      <c r="D14" s="11">
        <f>D15+D16+D17+D18</f>
        <v>25823.05</v>
      </c>
      <c r="E14" s="11">
        <v>0</v>
      </c>
      <c r="F14" s="11">
        <f>G14+H14</f>
        <v>26565.13</v>
      </c>
      <c r="G14" s="11">
        <f>G15+G16+G17+G18</f>
        <v>26565.13</v>
      </c>
      <c r="H14" s="11">
        <v>0</v>
      </c>
    </row>
    <row r="15" spans="1:8" ht="47.25">
      <c r="A15" s="5" t="s">
        <v>7</v>
      </c>
      <c r="B15" s="10" t="s">
        <v>20</v>
      </c>
      <c r="C15" s="6">
        <f t="shared" si="0"/>
        <v>14000</v>
      </c>
      <c r="D15" s="6">
        <v>14000</v>
      </c>
      <c r="E15" s="6">
        <v>0</v>
      </c>
      <c r="F15" s="6">
        <f>G15+H15</f>
        <v>14400</v>
      </c>
      <c r="G15" s="6">
        <v>14400</v>
      </c>
      <c r="H15" s="6">
        <v>0</v>
      </c>
    </row>
    <row r="16" spans="1:8" ht="63">
      <c r="A16" s="5" t="s">
        <v>8</v>
      </c>
      <c r="B16" s="10" t="s">
        <v>21</v>
      </c>
      <c r="C16" s="6">
        <f t="shared" si="0"/>
        <v>4800</v>
      </c>
      <c r="D16" s="6">
        <v>4800</v>
      </c>
      <c r="E16" s="6">
        <v>0</v>
      </c>
      <c r="F16" s="6">
        <f>G16+H16</f>
        <v>4900</v>
      </c>
      <c r="G16" s="6">
        <v>4900</v>
      </c>
      <c r="H16" s="6">
        <v>0</v>
      </c>
    </row>
    <row r="17" spans="1:8" ht="63">
      <c r="A17" s="5" t="s">
        <v>9</v>
      </c>
      <c r="B17" s="10" t="s">
        <v>22</v>
      </c>
      <c r="C17" s="6">
        <f t="shared" si="0"/>
        <v>3400</v>
      </c>
      <c r="D17" s="6">
        <v>3400</v>
      </c>
      <c r="E17" s="6">
        <v>0</v>
      </c>
      <c r="F17" s="6">
        <f>G17+H17</f>
        <v>3400</v>
      </c>
      <c r="G17" s="6">
        <v>3400</v>
      </c>
      <c r="H17" s="6">
        <v>0</v>
      </c>
    </row>
    <row r="18" spans="1:8" ht="47.25">
      <c r="A18" s="4" t="s">
        <v>10</v>
      </c>
      <c r="B18" s="10" t="s">
        <v>23</v>
      </c>
      <c r="C18" s="6">
        <f t="shared" si="0"/>
        <v>3623.05</v>
      </c>
      <c r="D18" s="6">
        <v>3623.05</v>
      </c>
      <c r="E18" s="6">
        <v>0</v>
      </c>
      <c r="F18" s="6">
        <f>G18+H18</f>
        <v>3865.13</v>
      </c>
      <c r="G18" s="6">
        <v>3865.13</v>
      </c>
      <c r="H18" s="6">
        <v>0</v>
      </c>
    </row>
    <row r="19" spans="1:8" ht="47.25">
      <c r="A19" s="5" t="s">
        <v>11</v>
      </c>
      <c r="B19" s="8" t="s">
        <v>18</v>
      </c>
      <c r="C19" s="12">
        <f t="shared" si="0"/>
        <v>62592.03999999999</v>
      </c>
      <c r="D19" s="11">
        <f>SUM(D20:D22)+D24</f>
        <v>6259.2</v>
      </c>
      <c r="E19" s="11">
        <f>SUM(E20:E22)+E24</f>
        <v>56332.84</v>
      </c>
      <c r="F19" s="12">
        <f>F23</f>
        <v>48965.67</v>
      </c>
      <c r="G19" s="12">
        <f>G23</f>
        <v>4896.57</v>
      </c>
      <c r="H19" s="12">
        <f>H23</f>
        <v>44069.1</v>
      </c>
    </row>
    <row r="20" spans="1:8" ht="220.5">
      <c r="A20" s="5" t="s">
        <v>12</v>
      </c>
      <c r="B20" s="13" t="s">
        <v>28</v>
      </c>
      <c r="C20" s="6">
        <f t="shared" si="0"/>
        <v>22009</v>
      </c>
      <c r="D20" s="6">
        <v>2200.9</v>
      </c>
      <c r="E20" s="6">
        <v>19808.1</v>
      </c>
      <c r="F20" s="6" t="s">
        <v>29</v>
      </c>
      <c r="G20" s="6" t="s">
        <v>29</v>
      </c>
      <c r="H20" s="6" t="s">
        <v>29</v>
      </c>
    </row>
    <row r="21" spans="1:8" ht="126">
      <c r="A21" s="5" t="s">
        <v>13</v>
      </c>
      <c r="B21" s="14" t="s">
        <v>30</v>
      </c>
      <c r="C21" s="6">
        <f t="shared" si="0"/>
        <v>18413.33</v>
      </c>
      <c r="D21" s="6">
        <v>1841.33</v>
      </c>
      <c r="E21" s="6">
        <v>16572</v>
      </c>
      <c r="F21" s="6" t="s">
        <v>29</v>
      </c>
      <c r="G21" s="6" t="s">
        <v>29</v>
      </c>
      <c r="H21" s="6" t="s">
        <v>29</v>
      </c>
    </row>
    <row r="22" spans="1:8" ht="126">
      <c r="A22" s="5" t="s">
        <v>14</v>
      </c>
      <c r="B22" s="13" t="s">
        <v>31</v>
      </c>
      <c r="C22" s="6">
        <f t="shared" si="0"/>
        <v>8542.22</v>
      </c>
      <c r="D22" s="6">
        <v>854.22</v>
      </c>
      <c r="E22" s="6">
        <v>7688</v>
      </c>
      <c r="F22" s="6" t="s">
        <v>29</v>
      </c>
      <c r="G22" s="6" t="s">
        <v>29</v>
      </c>
      <c r="H22" s="6" t="s">
        <v>29</v>
      </c>
    </row>
    <row r="23" spans="1:8" ht="47.25">
      <c r="A23" s="5" t="s">
        <v>32</v>
      </c>
      <c r="B23" s="13" t="s">
        <v>33</v>
      </c>
      <c r="C23" s="6" t="s">
        <v>29</v>
      </c>
      <c r="D23" s="6" t="s">
        <v>29</v>
      </c>
      <c r="E23" s="6" t="s">
        <v>29</v>
      </c>
      <c r="F23" s="6">
        <f>G23+H23</f>
        <v>48965.67</v>
      </c>
      <c r="G23" s="6">
        <v>4896.57</v>
      </c>
      <c r="H23" s="6">
        <v>44069.1</v>
      </c>
    </row>
    <row r="24" spans="1:8" ht="63">
      <c r="A24" s="5" t="s">
        <v>15</v>
      </c>
      <c r="B24" s="24" t="s">
        <v>37</v>
      </c>
      <c r="C24" s="20">
        <f>D24+E24</f>
        <v>13627.49</v>
      </c>
      <c r="D24" s="20">
        <v>1362.75</v>
      </c>
      <c r="E24" s="20">
        <v>12264.74</v>
      </c>
      <c r="F24" s="6" t="s">
        <v>29</v>
      </c>
      <c r="G24" s="6" t="s">
        <v>29</v>
      </c>
      <c r="H24" s="6" t="s">
        <v>29</v>
      </c>
    </row>
    <row r="25" spans="1:8" ht="15.75">
      <c r="A25" s="7"/>
      <c r="B25" s="8" t="s">
        <v>3</v>
      </c>
      <c r="C25" s="21">
        <f aca="true" t="shared" si="1" ref="C25:H25">C14+C19</f>
        <v>88415.09</v>
      </c>
      <c r="D25" s="21">
        <f t="shared" si="1"/>
        <v>32082.25</v>
      </c>
      <c r="E25" s="21">
        <f t="shared" si="1"/>
        <v>56332.84</v>
      </c>
      <c r="F25" s="21">
        <f t="shared" si="1"/>
        <v>75530.8</v>
      </c>
      <c r="G25" s="21">
        <f t="shared" si="1"/>
        <v>31461.7</v>
      </c>
      <c r="H25" s="21">
        <f t="shared" si="1"/>
        <v>44069.1</v>
      </c>
    </row>
  </sheetData>
  <sheetProtection/>
  <mergeCells count="9">
    <mergeCell ref="A8:H8"/>
    <mergeCell ref="A10:A12"/>
    <mergeCell ref="B10:B12"/>
    <mergeCell ref="C10:E10"/>
    <mergeCell ref="F10:H10"/>
    <mergeCell ref="C11:C12"/>
    <mergeCell ref="D11:E11"/>
    <mergeCell ref="F11:F12"/>
    <mergeCell ref="G11:H1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2021-08-18T08:13:03Z</dcterms:modified>
  <cp:category/>
  <cp:version/>
  <cp:contentType/>
  <cp:contentStatus/>
</cp:coreProperties>
</file>