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060" windowHeight="6870" activeTab="0"/>
  </bookViews>
  <sheets>
    <sheet name="Доходы" sheetId="1" r:id="rId1"/>
  </sheets>
  <definedNames>
    <definedName name="_xlnm.Print_Area" localSheetId="0">'Доходы'!$A$1:$G$100</definedName>
  </definedNames>
  <calcPr fullCalcOnLoad="1"/>
</workbook>
</file>

<file path=xl/sharedStrings.xml><?xml version="1.0" encoding="utf-8"?>
<sst xmlns="http://schemas.openxmlformats.org/spreadsheetml/2006/main" count="197" uniqueCount="195">
  <si>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</si>
  <si>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</si>
  <si>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</si>
  <si>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</si>
  <si>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</si>
  <si>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</si>
  <si>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</si>
  <si>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</si>
  <si>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</si>
  <si>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</si>
  <si>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</si>
  <si>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</si>
  <si>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</si>
  <si>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</si>
  <si>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</si>
  <si>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</si>
  <si>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</si>
  <si>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</si>
  <si>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</si>
  <si>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</si>
  <si>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</si>
  <si>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</si>
  <si>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</si>
  <si>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</si>
  <si>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</si>
  <si>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</si>
  <si>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</si>
  <si>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</si>
  <si>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 городских 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</si>
  <si>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</si>
  <si>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</si>
  <si>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</si>
  <si>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</si>
  <si>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</si>
  <si>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</si>
  <si>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</si>
  <si>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</si>
  <si>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</si>
  <si>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</si>
  <si>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</si>
  <si>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</si>
  <si>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 xml:space="preserve">Доходы от оказания платных услуг (работ) 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</si>
  <si>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</si>
  <si>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поселений</t>
  </si>
  <si>
    <t>Доходы от компенсации затрат государства</t>
  </si>
  <si>
    <t xml:space="preserve">Прочие доходы от компенсации затрат государства </t>
  </si>
  <si>
    <t>Прочие доходы от компенсации затрат  бюджетов городских поселений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</si>
  <si>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</si>
  <si>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</si>
  <si>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</si>
  <si>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</si>
  <si>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</si>
  <si>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</si>
  <si>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</si>
  <si>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</si>
  <si>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</si>
  <si>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</si>
  <si>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</si>
  <si>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</si>
  <si>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</si>
  <si>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</si>
  <si>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</si>
  <si>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реализацию программ формирования современной городской среды</t>
  </si>
  <si>
    <t>Субсидии бюджетам городских поселений на реализацию программ формирования современной городской среды</t>
  </si>
  <si>
    <t>Прочие субсидии</t>
  </si>
  <si>
    <t>Прочие субсидии бюджетам городских поселений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</si>
  <si>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</si>
  <si>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</si>
  <si>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</si>
  <si>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</si>
  <si>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</si>
  <si>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</si>
  <si>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</si>
  <si>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</si>
  <si>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>ПРОЧИЕ БЕЗВОЗМЕЗДНЫЕ ПОСТУПЛЕНИЯ</t>
  </si>
  <si>
    <t>Прочие безвозмездные поступления в бюджеты городских поселений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</si>
  <si>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</si>
  <si>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</si>
  <si>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</si>
  <si>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</si>
  <si>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Фактически исполнено</t>
  </si>
  <si>
    <t>Всего доходов</t>
  </si>
  <si>
    <t>тыс. рублей</t>
  </si>
  <si>
    <t>от</t>
  </si>
  <si>
    <t>№</t>
  </si>
  <si>
    <t>Доходы от продажи земельных участков, государственная  собственность на которые не разграничена</t>
  </si>
  <si>
    <t>Утверждено решением о бюджете</t>
  </si>
  <si>
    <t>Процент исполнения к  уточненному плану</t>
  </si>
  <si>
    <t>Отклонение показателя исполнения от планового показателя</t>
  </si>
  <si>
    <t>Код</t>
  </si>
  <si>
    <t>Наименование кода поступлений в бюджет, группы, подгруппы, статьи,  кода экономической классификации доходов</t>
  </si>
  <si>
    <t>к решению Думы</t>
  </si>
  <si>
    <t xml:space="preserve"> Доходы бюджета Яйвинского городского поселения за 2019 год по группам, подгруппам, статьям классификации доходов бюджетов  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</si>
  <si>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</si>
  <si>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</si>
  <si>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</si>
  <si>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</si>
  <si>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</si>
  <si>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</si>
  <si>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</si>
  <si>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</si>
  <si>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-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</si>
  <si>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</si>
  <si>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</si>
  <si>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</si>
  <si>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</si>
  <si>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</si>
  <si>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</si>
  <si>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000 1 01 02050 01 0000 110</t>
  </si>
  <si>
    <t>000 1 03 00000 00 0000 000</t>
  </si>
  <si>
    <t>000 1 03 02000 01 0000 110</t>
  </si>
  <si>
    <t>000 1 03 02230 01 0000 110</t>
  </si>
  <si>
    <t>000 1 03 02231 01 0000 110</t>
  </si>
  <si>
    <t>000 1 03 02240 01 0000 110</t>
  </si>
  <si>
    <t>000 1 03 02241 01 0000 110</t>
  </si>
  <si>
    <t>000 1 03 02250 01 0000 110</t>
  </si>
  <si>
    <t>000 1 03 02251 01 0000 110</t>
  </si>
  <si>
    <t>000 1 03 02260 01 0000 110</t>
  </si>
  <si>
    <t>000 1 03 02261 01 0000 110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</si>
  <si>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</si>
  <si>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</si>
  <si>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</si>
  <si>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</si>
  <si>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</si>
  <si>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000 1 06 01030 13 0000 110</t>
  </si>
  <si>
    <t>000 1 06 04000 02 0000 110</t>
  </si>
  <si>
    <t>000 1 06 04011 02 0000 110</t>
  </si>
  <si>
    <t>000 1 06 04012 02 0000 110</t>
  </si>
  <si>
    <t>000 1 06 06000 00 0000 110</t>
  </si>
  <si>
    <t>000 1 06 06030 00 0000 110</t>
  </si>
  <si>
    <t>000 1 06 06033 13 0000 110</t>
  </si>
  <si>
    <t>000 1 06 06040 00 0000 110</t>
  </si>
  <si>
    <t>000 1 06 06043 13 0000 110</t>
  </si>
  <si>
    <t>000 1 11 00000 00 0000 000</t>
  </si>
  <si>
    <t>000 1 11 05000 00 0000 120</t>
  </si>
  <si>
    <t>000 1 11 05010 00 0000 120</t>
  </si>
  <si>
    <t>000 1 11 05013 13 0000 120</t>
  </si>
  <si>
    <t>000 1 11 05020 00 0000 120</t>
  </si>
  <si>
    <t>000 1 11 05025 13 0000 120</t>
  </si>
  <si>
    <t>000 1 11 05030 00 0000 120</t>
  </si>
  <si>
    <t>000 1 11 05035 13 0000 120</t>
  </si>
  <si>
    <t>000 1 11 09000 00 0000 120</t>
  </si>
  <si>
    <t>000 1 11 09040 00 0000 120</t>
  </si>
  <si>
    <t>000 1 11 09045 13 0000 120</t>
  </si>
  <si>
    <t>000 1 13 00000 00 0000 000</t>
  </si>
  <si>
    <t>000 1 13 01000 00 0000 130</t>
  </si>
  <si>
    <t>000 1 13 01990 00 0000 130</t>
  </si>
  <si>
    <t>000 1 13 01995 13 0000 130</t>
  </si>
  <si>
    <t>000 1 13 02000 00 0000 130</t>
  </si>
  <si>
    <t>000 1 13 02065 00 0000 130</t>
  </si>
  <si>
    <t>000 1 13 02065 05 0000 130</t>
  </si>
  <si>
    <t>000 1 13 02990 00 0000 130</t>
  </si>
  <si>
    <t>000 1 13 02995 13 0000 130</t>
  </si>
  <si>
    <t>000 1 14 00000 00 0000 000</t>
  </si>
  <si>
    <t>000 1 14 02000 00 0000 000</t>
  </si>
  <si>
    <t>000 1 14 02050 13 0000 410</t>
  </si>
  <si>
    <t>000 1 14 02053 13 0000 410</t>
  </si>
  <si>
    <t>000 1 14 06000 00 0000 430</t>
  </si>
  <si>
    <t>000 1 14 06010 00 0000 430</t>
  </si>
  <si>
    <t>000 1 14 06013 13 0000 430</t>
  </si>
  <si>
    <t>000 1 14 06300 00 0000 430</t>
  </si>
  <si>
    <t>000 1 14 06310 00 0000 430</t>
  </si>
  <si>
    <t>000 1 14 06313 13 0000 430</t>
  </si>
  <si>
    <t>000 1 16 00000 00 0000 000</t>
  </si>
  <si>
    <t>000 1 16 33000 00 0000 140</t>
  </si>
  <si>
    <t>000 1 16 33050 13 0000 140</t>
  </si>
  <si>
    <t>000 1 16 90000 00 0000 140</t>
  </si>
  <si>
    <t>000 1 16 90050 13 0000 140</t>
  </si>
  <si>
    <t>000 2 00 00000 00 0000 000</t>
  </si>
  <si>
    <t>000 2 02 00000 00 0000 000</t>
  </si>
  <si>
    <t>000 2 02 10000 00 0000 150</t>
  </si>
  <si>
    <t>000 2 02 15001 00 0000 150</t>
  </si>
  <si>
    <t>000 2 02 15001 13 0000 150</t>
  </si>
  <si>
    <t>000 2 02 20000 00 0000 150</t>
  </si>
  <si>
    <t>000 2 02 25555 00 0000 150</t>
  </si>
  <si>
    <t>000 2 02 25555 13 0000 150</t>
  </si>
  <si>
    <t>000 2 02 29999 00 0000 150</t>
  </si>
  <si>
    <t>000 2 02 29999 13 0000 150</t>
  </si>
  <si>
    <t>000 2 02 30000 00 0000 150</t>
  </si>
  <si>
    <t>000 2 02 30024 00 0000 150</t>
  </si>
  <si>
    <t>000 2 02 30024 13 0000 150</t>
  </si>
  <si>
    <t>000 2 02 35118 00 0000 150</t>
  </si>
  <si>
    <t>000 2 02 35118 13 0000 150</t>
  </si>
  <si>
    <t>000 2 02 40000 00 0000 150</t>
  </si>
  <si>
    <t>000 2 02 49999 00 0000 150</t>
  </si>
  <si>
    <t>000 2 02 49999 13 0000 150</t>
  </si>
  <si>
    <t>000 2 07 00000 00 0000 000</t>
  </si>
  <si>
    <t>000 2 07 05000 13 0000 150</t>
  </si>
  <si>
    <t>000 2 07 05020 13 0000 150</t>
  </si>
  <si>
    <t>000 2 07 05030 13 0000 150</t>
  </si>
  <si>
    <t>000 2 19 00000 00 0000 000</t>
  </si>
  <si>
    <t>000 2 19 00000 13 0000 150</t>
  </si>
  <si>
    <t>000 2 19 60010 13 0000 150</t>
  </si>
  <si>
    <t>Приложение 2</t>
  </si>
  <si>
    <t>Уточненный план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</si>
</sst>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,##0.00"/>
    <numFmt numFmtId="165" formatCode="_(* #,##0.00_);_(* \(#,##0.00\);_(* &quot;-&quot;??_);_(@_)"/>
    <numFmt numFmtId="166" formatCode="_-* #,##0.00\ _D_M_-;\-* #,##0.00\ _D_M_-;_-* &quot;-&quot;??\ _D_M_-;_-@_-"/>
    <numFmt numFmtId="167" formatCode="#,##0.0"/>
  </numFmts>
  <fonts count="74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90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342"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53" fillId="8" borderId="0" applyNumberFormat="0" applyBorder="0" applyAlignment="0" applyProtection="0"/>
    <xf numFmtId="0" fontId="0" fillId="9" borderId="0" applyNumberFormat="0" applyBorder="0" applyAlignment="0" applyProtection="0"/>
    <xf numFmtId="0" fontId="53" fillId="10" borderId="0" applyNumberFormat="0" applyBorder="0" applyAlignment="0" applyProtection="0"/>
    <xf numFmtId="0" fontId="0" fillId="7" borderId="0" applyNumberFormat="0" applyBorder="0" applyAlignment="0" applyProtection="0"/>
    <xf numFmtId="0" fontId="53" fillId="11" borderId="0" applyNumberFormat="0" applyBorder="0" applyAlignment="0" applyProtection="0"/>
    <xf numFmtId="0" fontId="0" fillId="12" borderId="0" applyNumberFormat="0" applyBorder="0" applyAlignment="0" applyProtection="0"/>
    <xf numFmtId="0" fontId="53" fillId="13" borderId="0" applyNumberFormat="0" applyBorder="0" applyAlignment="0" applyProtection="0"/>
    <xf numFmtId="0" fontId="0" fillId="14" borderId="0" applyNumberFormat="0" applyBorder="0" applyAlignment="0" applyProtection="0"/>
    <xf numFmtId="0" fontId="53" fillId="15" borderId="0" applyNumberFormat="0" applyBorder="0" applyAlignment="0" applyProtection="0"/>
    <xf numFmtId="0" fontId="0" fillId="16" borderId="0" applyNumberFormat="0" applyBorder="0" applyAlignment="0" applyProtection="0"/>
    <xf numFmtId="0" fontId="53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3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9" borderId="0" applyNumberFormat="0" applyBorder="0" applyAlignment="0" applyProtection="0"/>
    <xf numFmtId="0" fontId="24" fillId="18" borderId="0" applyNumberFormat="0" applyBorder="0" applyAlignment="0" applyProtection="0"/>
    <xf numFmtId="0" fontId="53" fillId="22" borderId="0" applyNumberFormat="0" applyBorder="0" applyAlignment="0" applyProtection="0"/>
    <xf numFmtId="0" fontId="0" fillId="6" borderId="0" applyNumberFormat="0" applyBorder="0" applyAlignment="0" applyProtection="0"/>
    <xf numFmtId="0" fontId="53" fillId="23" borderId="0" applyNumberFormat="0" applyBorder="0" applyAlignment="0" applyProtection="0"/>
    <xf numFmtId="0" fontId="0" fillId="3" borderId="0" applyNumberFormat="0" applyBorder="0" applyAlignment="0" applyProtection="0"/>
    <xf numFmtId="0" fontId="53" fillId="24" borderId="0" applyNumberFormat="0" applyBorder="0" applyAlignment="0" applyProtection="0"/>
    <xf numFmtId="0" fontId="0" fillId="25" borderId="0" applyNumberFormat="0" applyBorder="0" applyAlignment="0" applyProtection="0"/>
    <xf numFmtId="0" fontId="53" fillId="26" borderId="0" applyNumberFormat="0" applyBorder="0" applyAlignment="0" applyProtection="0"/>
    <xf numFmtId="0" fontId="0" fillId="14" borderId="0" applyNumberFormat="0" applyBorder="0" applyAlignment="0" applyProtection="0"/>
    <xf numFmtId="0" fontId="53" fillId="27" borderId="0" applyNumberFormat="0" applyBorder="0" applyAlignment="0" applyProtection="0"/>
    <xf numFmtId="0" fontId="0" fillId="6" borderId="0" applyNumberFormat="0" applyBorder="0" applyAlignment="0" applyProtection="0"/>
    <xf numFmtId="0" fontId="53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19" borderId="0" applyNumberFormat="0" applyBorder="0" applyAlignment="0" applyProtection="0"/>
    <xf numFmtId="0" fontId="25" fillId="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54" fillId="30" borderId="0" applyNumberFormat="0" applyBorder="0" applyAlignment="0" applyProtection="0"/>
    <xf numFmtId="0" fontId="8" fillId="31" borderId="0" applyNumberFormat="0" applyBorder="0" applyAlignment="0" applyProtection="0"/>
    <xf numFmtId="0" fontId="54" fillId="32" borderId="0" applyNumberFormat="0" applyBorder="0" applyAlignment="0" applyProtection="0"/>
    <xf numFmtId="0" fontId="8" fillId="3" borderId="0" applyNumberFormat="0" applyBorder="0" applyAlignment="0" applyProtection="0"/>
    <xf numFmtId="0" fontId="54" fillId="33" borderId="0" applyNumberFormat="0" applyBorder="0" applyAlignment="0" applyProtection="0"/>
    <xf numFmtId="0" fontId="8" fillId="25" borderId="0" applyNumberFormat="0" applyBorder="0" applyAlignment="0" applyProtection="0"/>
    <xf numFmtId="0" fontId="54" fillId="34" borderId="0" applyNumberFormat="0" applyBorder="0" applyAlignment="0" applyProtection="0"/>
    <xf numFmtId="0" fontId="8" fillId="35" borderId="0" applyNumberFormat="0" applyBorder="0" applyAlignment="0" applyProtection="0"/>
    <xf numFmtId="0" fontId="54" fillId="36" borderId="0" applyNumberFormat="0" applyBorder="0" applyAlignment="0" applyProtection="0"/>
    <xf numFmtId="0" fontId="8" fillId="37" borderId="0" applyNumberFormat="0" applyBorder="0" applyAlignment="0" applyProtection="0"/>
    <xf numFmtId="0" fontId="54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0" fillId="41" borderId="0" applyNumberFormat="0" applyBorder="0" applyAlignment="0" applyProtection="0"/>
    <xf numFmtId="0" fontId="0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0" fillId="45" borderId="0" applyNumberFormat="0" applyBorder="0" applyAlignment="0" applyProtection="0"/>
    <xf numFmtId="0" fontId="0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0" fillId="48" borderId="0" applyNumberFormat="0" applyBorder="0" applyAlignment="0" applyProtection="0"/>
    <xf numFmtId="0" fontId="0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0" fillId="49" borderId="0" applyNumberFormat="0" applyBorder="0" applyAlignment="0" applyProtection="0"/>
    <xf numFmtId="0" fontId="0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0" fillId="41" borderId="0" applyNumberFormat="0" applyBorder="0" applyAlignment="0" applyProtection="0"/>
    <xf numFmtId="0" fontId="0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0" fillId="57" borderId="0" applyNumberFormat="0" applyBorder="0" applyAlignment="0" applyProtection="0"/>
    <xf numFmtId="0" fontId="0" fillId="46" borderId="0" applyNumberFormat="0" applyBorder="0" applyAlignment="0" applyProtection="0"/>
    <xf numFmtId="0" fontId="8" fillId="58" borderId="0" applyNumberFormat="0" applyBorder="0" applyAlignment="0" applyProtection="0"/>
    <xf numFmtId="0" fontId="8" fillId="59" borderId="0" applyNumberFormat="0" applyBorder="0" applyAlignment="0" applyProtection="0"/>
    <xf numFmtId="0" fontId="26" fillId="46" borderId="0" applyNumberFormat="0" applyBorder="0" applyAlignment="0" applyProtection="0"/>
    <xf numFmtId="0" fontId="27" fillId="60" borderId="1" applyNumberFormat="0" applyAlignment="0" applyProtection="0"/>
    <xf numFmtId="0" fontId="16" fillId="47" borderId="2" applyNumberFormat="0" applyAlignment="0" applyProtection="0"/>
    <xf numFmtId="0" fontId="15" fillId="61" borderId="0" applyNumberFormat="0" applyBorder="0" applyAlignment="0" applyProtection="0"/>
    <xf numFmtId="0" fontId="15" fillId="62" borderId="0" applyNumberFormat="0" applyBorder="0" applyAlignment="0" applyProtection="0"/>
    <xf numFmtId="0" fontId="15" fillId="63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6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58" borderId="1" applyNumberFormat="0" applyAlignment="0" applyProtection="0"/>
    <xf numFmtId="0" fontId="33" fillId="0" borderId="6" applyNumberFormat="0" applyFill="0" applyAlignment="0" applyProtection="0"/>
    <xf numFmtId="0" fontId="18" fillId="58" borderId="0" applyNumberFormat="0" applyBorder="0" applyAlignment="0" applyProtection="0"/>
    <xf numFmtId="0" fontId="52" fillId="0" borderId="0">
      <alignment/>
      <protection/>
    </xf>
    <xf numFmtId="0" fontId="6" fillId="57" borderId="7" applyNumberFormat="0" applyFont="0" applyAlignment="0" applyProtection="0"/>
    <xf numFmtId="0" fontId="10" fillId="60" borderId="8" applyNumberFormat="0" applyAlignment="0" applyProtection="0"/>
    <xf numFmtId="0" fontId="6" fillId="0" borderId="0">
      <alignment/>
      <protection/>
    </xf>
    <xf numFmtId="4" fontId="34" fillId="65" borderId="9" applyNumberFormat="0" applyProtection="0">
      <alignment vertical="center"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35" fillId="65" borderId="9" applyNumberFormat="0" applyProtection="0">
      <alignment vertical="center"/>
    </xf>
    <xf numFmtId="0" fontId="6" fillId="0" borderId="0">
      <alignment/>
      <protection/>
    </xf>
    <xf numFmtId="0" fontId="6" fillId="0" borderId="0">
      <alignment/>
      <protection/>
    </xf>
    <xf numFmtId="4" fontId="34" fillId="65" borderId="9" applyNumberFormat="0" applyProtection="0">
      <alignment horizontal="left" vertical="center" indent="1"/>
    </xf>
    <xf numFmtId="0" fontId="6" fillId="0" borderId="0">
      <alignment/>
      <protection/>
    </xf>
    <xf numFmtId="4" fontId="36" fillId="65" borderId="10" applyNumberFormat="0" applyProtection="0">
      <alignment horizontal="left" vertical="center" indent="1"/>
    </xf>
    <xf numFmtId="0" fontId="6" fillId="0" borderId="0">
      <alignment/>
      <protection/>
    </xf>
    <xf numFmtId="0" fontId="34" fillId="65" borderId="9" applyNumberFormat="0" applyProtection="0">
      <alignment horizontal="left" vertical="top" indent="1"/>
    </xf>
    <xf numFmtId="0" fontId="6" fillId="0" borderId="0">
      <alignment/>
      <protection/>
    </xf>
    <xf numFmtId="0" fontId="6" fillId="0" borderId="0">
      <alignment/>
      <protection/>
    </xf>
    <xf numFmtId="4" fontId="34" fillId="2" borderId="0" applyNumberFormat="0" applyProtection="0">
      <alignment horizontal="left" vertical="center" indent="1"/>
    </xf>
    <xf numFmtId="0" fontId="6" fillId="0" borderId="0">
      <alignment/>
      <protection/>
    </xf>
    <xf numFmtId="0" fontId="6" fillId="0" borderId="0">
      <alignment/>
      <protection/>
    </xf>
    <xf numFmtId="4" fontId="24" fillId="7" borderId="9" applyNumberFormat="0" applyProtection="0">
      <alignment horizontal="right" vertical="center"/>
    </xf>
    <xf numFmtId="0" fontId="6" fillId="0" borderId="0">
      <alignment/>
      <protection/>
    </xf>
    <xf numFmtId="0" fontId="6" fillId="0" borderId="0">
      <alignment/>
      <protection/>
    </xf>
    <xf numFmtId="4" fontId="24" fillId="3" borderId="9" applyNumberFormat="0" applyProtection="0">
      <alignment horizontal="right" vertical="center"/>
    </xf>
    <xf numFmtId="0" fontId="6" fillId="0" borderId="0">
      <alignment/>
      <protection/>
    </xf>
    <xf numFmtId="0" fontId="6" fillId="0" borderId="0">
      <alignment/>
      <protection/>
    </xf>
    <xf numFmtId="4" fontId="24" fillId="66" borderId="9" applyNumberFormat="0" applyProtection="0">
      <alignment horizontal="right" vertical="center"/>
    </xf>
    <xf numFmtId="0" fontId="6" fillId="0" borderId="0">
      <alignment/>
      <protection/>
    </xf>
    <xf numFmtId="0" fontId="6" fillId="0" borderId="0">
      <alignment/>
      <protection/>
    </xf>
    <xf numFmtId="4" fontId="24" fillId="29" borderId="9" applyNumberFormat="0" applyProtection="0">
      <alignment horizontal="right" vertical="center"/>
    </xf>
    <xf numFmtId="0" fontId="6" fillId="0" borderId="0">
      <alignment/>
      <protection/>
    </xf>
    <xf numFmtId="0" fontId="6" fillId="0" borderId="0">
      <alignment/>
      <protection/>
    </xf>
    <xf numFmtId="4" fontId="24" fillId="39" borderId="9" applyNumberFormat="0" applyProtection="0">
      <alignment horizontal="right" vertical="center"/>
    </xf>
    <xf numFmtId="0" fontId="6" fillId="0" borderId="0">
      <alignment/>
      <protection/>
    </xf>
    <xf numFmtId="0" fontId="6" fillId="0" borderId="0">
      <alignment/>
      <protection/>
    </xf>
    <xf numFmtId="4" fontId="24" fillId="67" borderId="9" applyNumberFormat="0" applyProtection="0">
      <alignment horizontal="right" vertical="center"/>
    </xf>
    <xf numFmtId="0" fontId="6" fillId="0" borderId="0">
      <alignment/>
      <protection/>
    </xf>
    <xf numFmtId="0" fontId="6" fillId="0" borderId="0">
      <alignment/>
      <protection/>
    </xf>
    <xf numFmtId="4" fontId="24" fillId="20" borderId="9" applyNumberFormat="0" applyProtection="0">
      <alignment horizontal="right" vertical="center"/>
    </xf>
    <xf numFmtId="0" fontId="6" fillId="0" borderId="0">
      <alignment/>
      <protection/>
    </xf>
    <xf numFmtId="0" fontId="6" fillId="0" borderId="0">
      <alignment/>
      <protection/>
    </xf>
    <xf numFmtId="4" fontId="24" fillId="68" borderId="9" applyNumberFormat="0" applyProtection="0">
      <alignment horizontal="right" vertical="center"/>
    </xf>
    <xf numFmtId="0" fontId="6" fillId="0" borderId="0">
      <alignment/>
      <protection/>
    </xf>
    <xf numFmtId="0" fontId="6" fillId="0" borderId="0">
      <alignment/>
      <protection/>
    </xf>
    <xf numFmtId="4" fontId="24" fillId="25" borderId="9" applyNumberFormat="0" applyProtection="0">
      <alignment horizontal="right" vertical="center"/>
    </xf>
    <xf numFmtId="0" fontId="6" fillId="0" borderId="0">
      <alignment/>
      <protection/>
    </xf>
    <xf numFmtId="0" fontId="6" fillId="0" borderId="0">
      <alignment/>
      <protection/>
    </xf>
    <xf numFmtId="4" fontId="34" fillId="69" borderId="11" applyNumberFormat="0" applyProtection="0">
      <alignment horizontal="left" vertical="center" indent="1"/>
    </xf>
    <xf numFmtId="0" fontId="6" fillId="0" borderId="0">
      <alignment/>
      <protection/>
    </xf>
    <xf numFmtId="0" fontId="6" fillId="0" borderId="0">
      <alignment/>
      <protection/>
    </xf>
    <xf numFmtId="4" fontId="24" fillId="70" borderId="0" applyNumberFormat="0" applyProtection="0">
      <alignment horizontal="left" vertical="center" indent="1"/>
    </xf>
    <xf numFmtId="0" fontId="6" fillId="0" borderId="0">
      <alignment/>
      <protection/>
    </xf>
    <xf numFmtId="0" fontId="6" fillId="0" borderId="0">
      <alignment/>
      <protection/>
    </xf>
    <xf numFmtId="4" fontId="37" fillId="19" borderId="0" applyNumberFormat="0" applyProtection="0">
      <alignment horizontal="left" vertical="center" indent="1"/>
    </xf>
    <xf numFmtId="0" fontId="6" fillId="0" borderId="0">
      <alignment/>
      <protection/>
    </xf>
    <xf numFmtId="0" fontId="6" fillId="0" borderId="0">
      <alignment/>
      <protection/>
    </xf>
    <xf numFmtId="4" fontId="24" fillId="2" borderId="9" applyNumberFormat="0" applyProtection="0">
      <alignment horizontal="right" vertical="center"/>
    </xf>
    <xf numFmtId="0" fontId="6" fillId="0" borderId="0">
      <alignment/>
      <protection/>
    </xf>
    <xf numFmtId="0" fontId="6" fillId="0" borderId="0">
      <alignment/>
      <protection/>
    </xf>
    <xf numFmtId="4" fontId="24" fillId="70" borderId="0" applyNumberFormat="0" applyProtection="0">
      <alignment horizontal="left" vertical="center" indent="1"/>
    </xf>
    <xf numFmtId="0" fontId="6" fillId="0" borderId="0">
      <alignment/>
      <protection/>
    </xf>
    <xf numFmtId="0" fontId="6" fillId="0" borderId="0">
      <alignment/>
      <protection/>
    </xf>
    <xf numFmtId="4" fontId="24" fillId="2" borderId="0" applyNumberFormat="0" applyProtection="0">
      <alignment horizontal="left" vertical="center" indent="1"/>
    </xf>
    <xf numFmtId="0" fontId="6" fillId="0" borderId="0">
      <alignment/>
      <protection/>
    </xf>
    <xf numFmtId="0" fontId="36" fillId="21" borderId="10" applyNumberFormat="0" applyProtection="0">
      <alignment horizontal="left" vertical="center" indent="1"/>
    </xf>
    <xf numFmtId="0" fontId="6" fillId="19" borderId="9" applyNumberFormat="0" applyProtection="0">
      <alignment horizontal="left" vertical="center" indent="1"/>
    </xf>
    <xf numFmtId="0" fontId="6" fillId="19" borderId="9" applyNumberFormat="0" applyProtection="0">
      <alignment horizontal="left" vertical="center" indent="1"/>
    </xf>
    <xf numFmtId="0" fontId="6" fillId="0" borderId="0">
      <alignment/>
      <protection/>
    </xf>
    <xf numFmtId="0" fontId="6" fillId="19" borderId="9" applyNumberFormat="0" applyProtection="0">
      <alignment horizontal="left" vertical="top" indent="1"/>
    </xf>
    <xf numFmtId="0" fontId="6" fillId="0" borderId="0">
      <alignment/>
      <protection/>
    </xf>
    <xf numFmtId="0" fontId="36" fillId="71" borderId="10" applyNumberFormat="0" applyProtection="0">
      <alignment horizontal="left" vertical="center" indent="1"/>
    </xf>
    <xf numFmtId="0" fontId="6" fillId="2" borderId="9" applyNumberFormat="0" applyProtection="0">
      <alignment horizontal="left" vertical="center" indent="1"/>
    </xf>
    <xf numFmtId="0" fontId="6" fillId="0" borderId="0">
      <alignment/>
      <protection/>
    </xf>
    <xf numFmtId="0" fontId="6" fillId="2" borderId="9" applyNumberFormat="0" applyProtection="0">
      <alignment horizontal="left" vertical="top" indent="1"/>
    </xf>
    <xf numFmtId="0" fontId="6" fillId="0" borderId="0">
      <alignment/>
      <protection/>
    </xf>
    <xf numFmtId="0" fontId="36" fillId="6" borderId="10" applyNumberFormat="0" applyProtection="0">
      <alignment horizontal="left" vertical="center" indent="1"/>
    </xf>
    <xf numFmtId="0" fontId="36" fillId="6" borderId="10" applyNumberFormat="0" applyProtection="0">
      <alignment horizontal="left" vertical="center" indent="1"/>
    </xf>
    <xf numFmtId="0" fontId="6" fillId="0" borderId="0">
      <alignment/>
      <protection/>
    </xf>
    <xf numFmtId="0" fontId="6" fillId="6" borderId="9" applyNumberFormat="0" applyProtection="0">
      <alignment horizontal="left" vertical="top" indent="1"/>
    </xf>
    <xf numFmtId="0" fontId="6" fillId="0" borderId="0">
      <alignment/>
      <protection/>
    </xf>
    <xf numFmtId="0" fontId="6" fillId="0" borderId="0">
      <alignment/>
      <protection/>
    </xf>
    <xf numFmtId="0" fontId="6" fillId="70" borderId="9" applyNumberFormat="0" applyProtection="0">
      <alignment horizontal="left" vertical="center" indent="1"/>
    </xf>
    <xf numFmtId="0" fontId="6" fillId="0" borderId="0">
      <alignment/>
      <protection/>
    </xf>
    <xf numFmtId="0" fontId="6" fillId="0" borderId="0">
      <alignment/>
      <protection/>
    </xf>
    <xf numFmtId="0" fontId="6" fillId="70" borderId="9" applyNumberFormat="0" applyProtection="0">
      <alignment horizontal="left" vertical="top" indent="1"/>
    </xf>
    <xf numFmtId="0" fontId="6" fillId="0" borderId="0">
      <alignment/>
      <protection/>
    </xf>
    <xf numFmtId="0" fontId="6" fillId="0" borderId="0">
      <alignment/>
      <protection/>
    </xf>
    <xf numFmtId="0" fontId="6" fillId="5" borderId="12" applyNumberFormat="0">
      <alignment/>
      <protection locked="0"/>
    </xf>
    <xf numFmtId="0" fontId="6" fillId="0" borderId="0">
      <alignment/>
      <protection/>
    </xf>
    <xf numFmtId="0" fontId="38" fillId="19" borderId="13" applyBorder="0">
      <alignment/>
      <protection/>
    </xf>
    <xf numFmtId="0" fontId="6" fillId="0" borderId="0">
      <alignment/>
      <protection/>
    </xf>
    <xf numFmtId="4" fontId="24" fillId="4" borderId="9" applyNumberFormat="0" applyProtection="0">
      <alignment vertical="center"/>
    </xf>
    <xf numFmtId="0" fontId="6" fillId="0" borderId="0">
      <alignment/>
      <protection/>
    </xf>
    <xf numFmtId="0" fontId="6" fillId="0" borderId="0">
      <alignment/>
      <protection/>
    </xf>
    <xf numFmtId="4" fontId="39" fillId="4" borderId="9" applyNumberFormat="0" applyProtection="0">
      <alignment vertical="center"/>
    </xf>
    <xf numFmtId="0" fontId="6" fillId="0" borderId="0">
      <alignment/>
      <protection/>
    </xf>
    <xf numFmtId="0" fontId="6" fillId="0" borderId="0">
      <alignment/>
      <protection/>
    </xf>
    <xf numFmtId="4" fontId="24" fillId="4" borderId="9" applyNumberFormat="0" applyProtection="0">
      <alignment horizontal="left" vertical="center" indent="1"/>
    </xf>
    <xf numFmtId="0" fontId="6" fillId="0" borderId="0">
      <alignment/>
      <protection/>
    </xf>
    <xf numFmtId="0" fontId="6" fillId="0" borderId="0">
      <alignment/>
      <protection/>
    </xf>
    <xf numFmtId="0" fontId="24" fillId="4" borderId="9" applyNumberFormat="0" applyProtection="0">
      <alignment horizontal="left" vertical="top" indent="1"/>
    </xf>
    <xf numFmtId="0" fontId="6" fillId="0" borderId="0">
      <alignment/>
      <protection/>
    </xf>
    <xf numFmtId="4" fontId="36" fillId="0" borderId="10" applyNumberFormat="0" applyProtection="0">
      <alignment horizontal="right" vertical="center"/>
    </xf>
    <xf numFmtId="4" fontId="36" fillId="0" borderId="10" applyNumberFormat="0" applyProtection="0">
      <alignment horizontal="right" vertical="center"/>
    </xf>
    <xf numFmtId="4" fontId="36" fillId="0" borderId="10" applyNumberFormat="0" applyProtection="0">
      <alignment horizontal="right" vertical="center"/>
    </xf>
    <xf numFmtId="0" fontId="6" fillId="0" borderId="0">
      <alignment/>
      <protection/>
    </xf>
    <xf numFmtId="4" fontId="39" fillId="70" borderId="9" applyNumberFormat="0" applyProtection="0">
      <alignment horizontal="right" vertical="center"/>
    </xf>
    <xf numFmtId="0" fontId="6" fillId="0" borderId="0">
      <alignment/>
      <protection/>
    </xf>
    <xf numFmtId="0" fontId="6" fillId="0" borderId="0">
      <alignment/>
      <protection/>
    </xf>
    <xf numFmtId="4" fontId="24" fillId="2" borderId="9" applyNumberFormat="0" applyProtection="0">
      <alignment horizontal="left" vertical="center" indent="1"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4" fillId="2" borderId="9" applyNumberFormat="0" applyProtection="0">
      <alignment horizontal="left" vertical="top" indent="1"/>
    </xf>
    <xf numFmtId="0" fontId="6" fillId="0" borderId="0">
      <alignment/>
      <protection/>
    </xf>
    <xf numFmtId="0" fontId="6" fillId="0" borderId="0">
      <alignment/>
      <protection/>
    </xf>
    <xf numFmtId="4" fontId="40" fillId="72" borderId="0" applyNumberFormat="0" applyProtection="0">
      <alignment horizontal="left" vertical="center" indent="1"/>
    </xf>
    <xf numFmtId="0" fontId="6" fillId="0" borderId="0">
      <alignment/>
      <protection/>
    </xf>
    <xf numFmtId="0" fontId="36" fillId="73" borderId="12">
      <alignment/>
      <protection/>
    </xf>
    <xf numFmtId="0" fontId="6" fillId="0" borderId="0">
      <alignment/>
      <protection/>
    </xf>
    <xf numFmtId="4" fontId="41" fillId="70" borderId="9" applyNumberFormat="0" applyProtection="0">
      <alignment horizontal="right" vertical="center"/>
    </xf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54" fillId="74" borderId="0" applyNumberFormat="0" applyBorder="0" applyAlignment="0" applyProtection="0"/>
    <xf numFmtId="0" fontId="8" fillId="75" borderId="0" applyNumberFormat="0" applyBorder="0" applyAlignment="0" applyProtection="0"/>
    <xf numFmtId="0" fontId="54" fillId="76" borderId="0" applyNumberFormat="0" applyBorder="0" applyAlignment="0" applyProtection="0"/>
    <xf numFmtId="0" fontId="8" fillId="66" borderId="0" applyNumberFormat="0" applyBorder="0" applyAlignment="0" applyProtection="0"/>
    <xf numFmtId="0" fontId="54" fillId="77" borderId="0" applyNumberFormat="0" applyBorder="0" applyAlignment="0" applyProtection="0"/>
    <xf numFmtId="0" fontId="8" fillId="20" borderId="0" applyNumberFormat="0" applyBorder="0" applyAlignment="0" applyProtection="0"/>
    <xf numFmtId="0" fontId="54" fillId="78" borderId="0" applyNumberFormat="0" applyBorder="0" applyAlignment="0" applyProtection="0"/>
    <xf numFmtId="0" fontId="8" fillId="35" borderId="0" applyNumberFormat="0" applyBorder="0" applyAlignment="0" applyProtection="0"/>
    <xf numFmtId="0" fontId="54" fillId="79" borderId="0" applyNumberFormat="0" applyBorder="0" applyAlignment="0" applyProtection="0"/>
    <xf numFmtId="0" fontId="8" fillId="37" borderId="0" applyNumberFormat="0" applyBorder="0" applyAlignment="0" applyProtection="0"/>
    <xf numFmtId="0" fontId="54" fillId="80" borderId="0" applyNumberFormat="0" applyBorder="0" applyAlignment="0" applyProtection="0"/>
    <xf numFmtId="0" fontId="8" fillId="67" borderId="0" applyNumberFormat="0" applyBorder="0" applyAlignment="0" applyProtection="0"/>
    <xf numFmtId="0" fontId="55" fillId="81" borderId="15" applyNumberFormat="0" applyAlignment="0" applyProtection="0"/>
    <xf numFmtId="0" fontId="9" fillId="18" borderId="1" applyNumberFormat="0" applyAlignment="0" applyProtection="0"/>
    <xf numFmtId="0" fontId="56" fillId="82" borderId="16" applyNumberFormat="0" applyAlignment="0" applyProtection="0"/>
    <xf numFmtId="0" fontId="10" fillId="21" borderId="8" applyNumberFormat="0" applyAlignment="0" applyProtection="0"/>
    <xf numFmtId="0" fontId="57" fillId="82" borderId="15" applyNumberFormat="0" applyAlignment="0" applyProtection="0"/>
    <xf numFmtId="0" fontId="11" fillId="21" borderId="1" applyNumberFormat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58" fillId="0" borderId="17" applyNumberFormat="0" applyFill="0" applyAlignment="0" applyProtection="0"/>
    <xf numFmtId="0" fontId="12" fillId="0" borderId="18" applyNumberFormat="0" applyFill="0" applyAlignment="0" applyProtection="0"/>
    <xf numFmtId="0" fontId="59" fillId="0" borderId="19" applyNumberFormat="0" applyFill="0" applyAlignment="0" applyProtection="0"/>
    <xf numFmtId="0" fontId="13" fillId="0" borderId="4" applyNumberFormat="0" applyFill="0" applyAlignment="0" applyProtection="0"/>
    <xf numFmtId="0" fontId="60" fillId="0" borderId="20" applyNumberFormat="0" applyFill="0" applyAlignment="0" applyProtection="0"/>
    <xf numFmtId="0" fontId="14" fillId="0" borderId="21" applyNumberFormat="0" applyFill="0" applyAlignment="0" applyProtection="0"/>
    <xf numFmtId="0" fontId="6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1" fillId="0" borderId="22" applyNumberFormat="0" applyFill="0" applyAlignment="0" applyProtection="0"/>
    <xf numFmtId="0" fontId="15" fillId="0" borderId="23" applyNumberFormat="0" applyFill="0" applyAlignment="0" applyProtection="0"/>
    <xf numFmtId="0" fontId="62" fillId="83" borderId="24" applyNumberFormat="0" applyAlignment="0" applyProtection="0"/>
    <xf numFmtId="0" fontId="16" fillId="84" borderId="2" applyNumberFormat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4" fillId="85" borderId="0" applyNumberFormat="0" applyBorder="0" applyAlignment="0" applyProtection="0"/>
    <xf numFmtId="0" fontId="18" fillId="65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6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6" fillId="86" borderId="0">
      <alignment/>
      <protection/>
    </xf>
    <xf numFmtId="0" fontId="5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36" fillId="86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65" fillId="87" borderId="0" applyNumberFormat="0" applyBorder="0" applyAlignment="0" applyProtection="0"/>
    <xf numFmtId="0" fontId="19" fillId="7" borderId="0" applyNumberFormat="0" applyBorder="0" applyAlignment="0" applyProtection="0"/>
    <xf numFmtId="0" fontId="6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88" borderId="25" applyNumberFormat="0" applyFont="0" applyAlignment="0" applyProtection="0"/>
    <xf numFmtId="0" fontId="6" fillId="4" borderId="7" applyNumberFormat="0" applyFont="0" applyAlignment="0" applyProtection="0"/>
    <xf numFmtId="9" fontId="5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0" borderId="26" applyNumberFormat="0" applyFill="0" applyAlignment="0" applyProtection="0"/>
    <xf numFmtId="0" fontId="21" fillId="0" borderId="27" applyNumberFormat="0" applyFill="0" applyAlignment="0" applyProtection="0"/>
    <xf numFmtId="0" fontId="43" fillId="0" borderId="0">
      <alignment/>
      <protection/>
    </xf>
    <xf numFmtId="0" fontId="6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9" fillId="89" borderId="0" applyNumberFormat="0" applyBorder="0" applyAlignment="0" applyProtection="0"/>
    <xf numFmtId="0" fontId="23" fillId="12" borderId="0" applyNumberFormat="0" applyBorder="0" applyAlignment="0" applyProtection="0"/>
  </cellStyleXfs>
  <cellXfs count="33">
    <xf numFmtId="0" fontId="1" fillId="0" borderId="0" xfId="0" applyFont="1" applyFill="1" applyBorder="1" applyAlignment="1">
      <alignment/>
    </xf>
    <xf numFmtId="0" fontId="70" fillId="0" borderId="0" xfId="112" applyNumberFormat="1" applyFont="1" applyFill="1" applyBorder="1" applyAlignment="1">
      <alignment horizontal="left" wrapText="1" readingOrder="1"/>
      <protection/>
    </xf>
    <xf numFmtId="0" fontId="70" fillId="0" borderId="0" xfId="112" applyNumberFormat="1" applyFont="1" applyFill="1" applyBorder="1" applyAlignment="1">
      <alignment horizontal="center" vertical="center" wrapText="1" readingOrder="1"/>
      <protection/>
    </xf>
    <xf numFmtId="0" fontId="70" fillId="0" borderId="0" xfId="112" applyNumberFormat="1" applyFont="1" applyFill="1" applyBorder="1" applyAlignment="1">
      <alignment horizontal="left" wrapText="1" readingOrder="1"/>
      <protection/>
    </xf>
    <xf numFmtId="0" fontId="1" fillId="0" borderId="0" xfId="0" applyFont="1" applyFill="1" applyBorder="1" applyAlignment="1">
      <alignment/>
    </xf>
    <xf numFmtId="164" fontId="70" fillId="0" borderId="0" xfId="112" applyNumberFormat="1" applyFont="1" applyFill="1" applyBorder="1" applyAlignment="1">
      <alignment horizontal="right" wrapText="1" readingOrder="1"/>
      <protection/>
    </xf>
    <xf numFmtId="0" fontId="4" fillId="0" borderId="0" xfId="291" applyFont="1" applyAlignment="1">
      <alignment wrapText="1"/>
      <protection/>
    </xf>
    <xf numFmtId="0" fontId="71" fillId="0" borderId="0" xfId="112" applyNumberFormat="1" applyFont="1" applyFill="1" applyBorder="1" applyAlignment="1">
      <alignment vertical="center" wrapText="1" readingOrder="1"/>
      <protection/>
    </xf>
    <xf numFmtId="0" fontId="70" fillId="0" borderId="0" xfId="112" applyNumberFormat="1" applyFont="1" applyFill="1" applyBorder="1" applyAlignment="1">
      <alignment wrapText="1" readingOrder="1"/>
      <protection/>
    </xf>
    <xf numFmtId="0" fontId="72" fillId="0" borderId="28" xfId="112" applyNumberFormat="1" applyFont="1" applyFill="1" applyBorder="1" applyAlignment="1">
      <alignment horizontal="center" wrapText="1" readingOrder="1"/>
      <protection/>
    </xf>
    <xf numFmtId="0" fontId="73" fillId="0" borderId="28" xfId="112" applyNumberFormat="1" applyFont="1" applyFill="1" applyBorder="1" applyAlignment="1">
      <alignment horizontal="center" wrapText="1" readingOrder="1"/>
      <protection/>
    </xf>
    <xf numFmtId="167" fontId="73" fillId="0" borderId="28" xfId="112" applyNumberFormat="1" applyFont="1" applyFill="1" applyBorder="1" applyAlignment="1">
      <alignment horizontal="right" wrapText="1" readingOrder="1"/>
      <protection/>
    </xf>
    <xf numFmtId="0" fontId="73" fillId="0" borderId="28" xfId="112" applyNumberFormat="1" applyFont="1" applyFill="1" applyBorder="1" applyAlignment="1">
      <alignment horizontal="left" wrapText="1" readingOrder="1"/>
      <protection/>
    </xf>
    <xf numFmtId="0" fontId="7" fillId="0" borderId="0" xfId="0" applyFont="1" applyFill="1" applyBorder="1" applyAlignment="1">
      <alignment/>
    </xf>
    <xf numFmtId="0" fontId="72" fillId="0" borderId="28" xfId="112" applyNumberFormat="1" applyFont="1" applyFill="1" applyBorder="1" applyAlignment="1">
      <alignment horizontal="left" wrapText="1" readingOrder="1"/>
      <protection/>
    </xf>
    <xf numFmtId="167" fontId="72" fillId="0" borderId="28" xfId="112" applyNumberFormat="1" applyFont="1" applyFill="1" applyBorder="1" applyAlignment="1">
      <alignment horizontal="right" wrapText="1" readingOrder="1"/>
      <protection/>
    </xf>
    <xf numFmtId="0" fontId="70" fillId="0" borderId="0" xfId="112" applyNumberFormat="1" applyFont="1" applyFill="1" applyBorder="1" applyAlignment="1">
      <alignment horizontal="center" vertical="center" wrapText="1" readingOrder="1"/>
      <protection/>
    </xf>
    <xf numFmtId="0" fontId="72" fillId="0" borderId="29" xfId="112" applyNumberFormat="1" applyFont="1" applyFill="1" applyBorder="1" applyAlignment="1">
      <alignment horizontal="center" wrapText="1" readingOrder="1"/>
      <protection/>
    </xf>
    <xf numFmtId="4" fontId="73" fillId="0" borderId="29" xfId="112" applyNumberFormat="1" applyFont="1" applyFill="1" applyBorder="1" applyAlignment="1">
      <alignment horizontal="right" wrapText="1" readingOrder="1"/>
      <protection/>
    </xf>
    <xf numFmtId="4" fontId="72" fillId="0" borderId="29" xfId="112" applyNumberFormat="1" applyFont="1" applyFill="1" applyBorder="1" applyAlignment="1">
      <alignment horizontal="right" wrapText="1" readingOrder="1"/>
      <protection/>
    </xf>
    <xf numFmtId="167" fontId="73" fillId="0" borderId="28" xfId="112" applyNumberFormat="1" applyFont="1" applyFill="1" applyBorder="1" applyAlignment="1">
      <alignment horizontal="center" wrapText="1" readingOrder="1"/>
      <protection/>
    </xf>
    <xf numFmtId="167" fontId="44" fillId="0" borderId="0" xfId="0" applyNumberFormat="1" applyFont="1" applyFill="1" applyBorder="1" applyAlignment="1">
      <alignment horizontal="left"/>
    </xf>
    <xf numFmtId="167" fontId="1" fillId="0" borderId="0" xfId="0" applyNumberFormat="1" applyFont="1" applyFill="1" applyBorder="1" applyAlignment="1">
      <alignment/>
    </xf>
    <xf numFmtId="167" fontId="45" fillId="0" borderId="0" xfId="0" applyNumberFormat="1" applyFont="1" applyFill="1" applyBorder="1" applyAlignment="1">
      <alignment horizontal="right"/>
    </xf>
    <xf numFmtId="167" fontId="72" fillId="0" borderId="12" xfId="112" applyNumberFormat="1" applyFont="1" applyFill="1" applyBorder="1" applyAlignment="1">
      <alignment horizontal="center" wrapText="1" readingOrder="1"/>
      <protection/>
    </xf>
    <xf numFmtId="167" fontId="73" fillId="0" borderId="12" xfId="112" applyNumberFormat="1" applyFont="1" applyFill="1" applyBorder="1" applyAlignment="1">
      <alignment horizontal="right" wrapText="1" readingOrder="1"/>
      <protection/>
    </xf>
    <xf numFmtId="167" fontId="72" fillId="0" borderId="12" xfId="112" applyNumberFormat="1" applyFont="1" applyFill="1" applyBorder="1" applyAlignment="1">
      <alignment horizontal="right" wrapText="1" readingOrder="1"/>
      <protection/>
    </xf>
    <xf numFmtId="167" fontId="7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71" fillId="0" borderId="30" xfId="112" applyNumberFormat="1" applyFont="1" applyFill="1" applyBorder="1" applyAlignment="1">
      <alignment horizontal="center" vertical="center" wrapText="1" readingOrder="1"/>
      <protection/>
    </xf>
    <xf numFmtId="0" fontId="70" fillId="0" borderId="0" xfId="112" applyNumberFormat="1" applyFont="1" applyFill="1" applyBorder="1" applyAlignment="1">
      <alignment horizontal="center" vertical="center" wrapText="1" readingOrder="1"/>
      <protection/>
    </xf>
    <xf numFmtId="0" fontId="49" fillId="0" borderId="0" xfId="291" applyFont="1" applyAlignment="1">
      <alignment horizontal="center" wrapText="1"/>
      <protection/>
    </xf>
  </cellXfs>
  <cellStyles count="3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Currency" xfId="257"/>
    <cellStyle name="Currency [0]" xfId="258"/>
    <cellStyle name="Заголовок 1" xfId="259"/>
    <cellStyle name="Заголовок 1 2" xfId="260"/>
    <cellStyle name="Заголовок 2" xfId="261"/>
    <cellStyle name="Заголовок 2 2" xfId="262"/>
    <cellStyle name="Заголовок 3" xfId="263"/>
    <cellStyle name="Заголовок 3 2" xfId="264"/>
    <cellStyle name="Заголовок 4" xfId="265"/>
    <cellStyle name="Заголовок 4 2" xfId="266"/>
    <cellStyle name="Итог" xfId="267"/>
    <cellStyle name="Итог 2" xfId="268"/>
    <cellStyle name="Контрольная ячейка" xfId="269"/>
    <cellStyle name="Контрольная ячейка 2" xfId="270"/>
    <cellStyle name="Название" xfId="271"/>
    <cellStyle name="Название 2" xfId="272"/>
    <cellStyle name="Нейтральный" xfId="273"/>
    <cellStyle name="Нейтральный 2" xfId="274"/>
    <cellStyle name="Обычный 10" xfId="275"/>
    <cellStyle name="Обычный 11" xfId="276"/>
    <cellStyle name="Обычный 11 2" xfId="277"/>
    <cellStyle name="Обычный 11 3" xfId="278"/>
    <cellStyle name="Обычный 11 4" xfId="279"/>
    <cellStyle name="Обычный 11 5" xfId="280"/>
    <cellStyle name="Обычный 11 6" xfId="281"/>
    <cellStyle name="Обычный 12" xfId="282"/>
    <cellStyle name="Обычный 12 2" xfId="283"/>
    <cellStyle name="Обычный 13" xfId="284"/>
    <cellStyle name="Обычный 14" xfId="285"/>
    <cellStyle name="Обычный 14 2" xfId="286"/>
    <cellStyle name="Обычный 15" xfId="287"/>
    <cellStyle name="Обычный 16" xfId="288"/>
    <cellStyle name="Обычный 17" xfId="289"/>
    <cellStyle name="Обычный 18" xfId="290"/>
    <cellStyle name="Обычный 19" xfId="291"/>
    <cellStyle name="Обычный 2" xfId="292"/>
    <cellStyle name="Обычный 2 2" xfId="293"/>
    <cellStyle name="Обычный 2 3" xfId="294"/>
    <cellStyle name="Обычный 2 3 2" xfId="295"/>
    <cellStyle name="Обычный 2 3 3" xfId="296"/>
    <cellStyle name="Обычный 2 4" xfId="297"/>
    <cellStyle name="Обычный 2 5" xfId="298"/>
    <cellStyle name="Обычный 20" xfId="299"/>
    <cellStyle name="Обычный 3" xfId="300"/>
    <cellStyle name="Обычный 3 2" xfId="301"/>
    <cellStyle name="Обычный 4" xfId="302"/>
    <cellStyle name="Обычный 4 2" xfId="303"/>
    <cellStyle name="Обычный 5" xfId="304"/>
    <cellStyle name="Обычный 5 2" xfId="305"/>
    <cellStyle name="Обычный 6" xfId="306"/>
    <cellStyle name="Обычный 7" xfId="307"/>
    <cellStyle name="Обычный 7 2" xfId="308"/>
    <cellStyle name="Обычный 8" xfId="309"/>
    <cellStyle name="Обычный 8 2" xfId="310"/>
    <cellStyle name="Обычный 9" xfId="311"/>
    <cellStyle name="Обычный 9 2" xfId="312"/>
    <cellStyle name="Плохой" xfId="313"/>
    <cellStyle name="Плохой 2" xfId="314"/>
    <cellStyle name="Пояснение" xfId="315"/>
    <cellStyle name="Пояснение 2" xfId="316"/>
    <cellStyle name="Примечание" xfId="317"/>
    <cellStyle name="Примечание 2" xfId="318"/>
    <cellStyle name="Percent" xfId="319"/>
    <cellStyle name="Процентный 2" xfId="320"/>
    <cellStyle name="Процентный 2 2" xfId="321"/>
    <cellStyle name="Процентный 3" xfId="322"/>
    <cellStyle name="Процентный 3 2" xfId="323"/>
    <cellStyle name="Процентный 3 3" xfId="324"/>
    <cellStyle name="Процентный 4" xfId="325"/>
    <cellStyle name="Процентный 5" xfId="326"/>
    <cellStyle name="Процентный 6" xfId="327"/>
    <cellStyle name="Процентный 7" xfId="328"/>
    <cellStyle name="Связанная ячейка" xfId="329"/>
    <cellStyle name="Связанная ячейка 2" xfId="330"/>
    <cellStyle name="Стиль 1" xfId="331"/>
    <cellStyle name="Текст предупреждения" xfId="332"/>
    <cellStyle name="Текст предупреждения 2" xfId="333"/>
    <cellStyle name="Comma" xfId="334"/>
    <cellStyle name="Comma [0]" xfId="335"/>
    <cellStyle name="Финансовый 2" xfId="336"/>
    <cellStyle name="Финансовый 3" xfId="337"/>
    <cellStyle name="Финансовый 4" xfId="338"/>
    <cellStyle name="Финансовый 5" xfId="339"/>
    <cellStyle name="Хороший" xfId="340"/>
    <cellStyle name="Хороший 2" xfId="3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showGridLines="0" tabSelected="1" view="pageBreakPreview" zoomScaleSheetLayoutView="100" zoomScalePageLayoutView="0" workbookViewId="0" topLeftCell="A76">
      <selection activeCell="A6" sqref="A6:G6"/>
    </sheetView>
  </sheetViews>
  <sheetFormatPr defaultColWidth="9.140625" defaultRowHeight="15"/>
  <cols>
    <col min="1" max="1" width="23.00390625" style="0" customWidth="1"/>
    <col min="2" max="2" width="39.57421875" style="0" customWidth="1"/>
    <col min="3" max="3" width="14.28125" style="4" customWidth="1"/>
    <col min="4" max="4" width="12.00390625" style="0" customWidth="1"/>
    <col min="5" max="5" width="11.28125" style="0" customWidth="1"/>
    <col min="6" max="6" width="13.57421875" style="0" customWidth="1"/>
    <col min="7" max="7" width="13.57421875" style="22" customWidth="1"/>
    <col min="8" max="8" width="13.57421875" style="0" customWidth="1"/>
  </cols>
  <sheetData>
    <row r="1" spans="2:8" ht="15" customHeight="1">
      <c r="B1" s="1"/>
      <c r="C1" s="3"/>
      <c r="D1" s="7"/>
      <c r="E1" s="29" t="s">
        <v>193</v>
      </c>
      <c r="F1" s="29"/>
      <c r="G1" s="21"/>
      <c r="H1" s="4"/>
    </row>
    <row r="2" spans="2:8" ht="11.25" customHeight="1">
      <c r="B2" s="1"/>
      <c r="C2" s="3"/>
      <c r="D2" s="8"/>
      <c r="E2" s="29" t="s">
        <v>91</v>
      </c>
      <c r="F2" s="29"/>
      <c r="G2" s="21"/>
      <c r="H2" s="4"/>
    </row>
    <row r="3" spans="2:8" ht="10.5" customHeight="1">
      <c r="B3" s="1"/>
      <c r="C3" s="3"/>
      <c r="D3" s="8"/>
      <c r="E3" s="29"/>
      <c r="F3" s="29"/>
      <c r="G3" s="21"/>
      <c r="H3" s="4"/>
    </row>
    <row r="4" spans="2:7" s="4" customFormat="1" ht="12" customHeight="1">
      <c r="B4" s="3"/>
      <c r="C4" s="3"/>
      <c r="D4" s="8"/>
      <c r="E4" s="28" t="s">
        <v>83</v>
      </c>
      <c r="F4" s="28" t="s">
        <v>84</v>
      </c>
      <c r="G4" s="21"/>
    </row>
    <row r="5" spans="2:5" ht="12" customHeight="1">
      <c r="B5" s="2"/>
      <c r="C5" s="16"/>
      <c r="D5" s="31"/>
      <c r="E5" s="31"/>
    </row>
    <row r="6" spans="1:9" ht="33" customHeight="1">
      <c r="A6" s="32" t="s">
        <v>92</v>
      </c>
      <c r="B6" s="32"/>
      <c r="C6" s="32"/>
      <c r="D6" s="32"/>
      <c r="E6" s="32"/>
      <c r="F6" s="32"/>
      <c r="G6" s="32"/>
      <c r="H6" s="6"/>
      <c r="I6" s="6"/>
    </row>
    <row r="7" spans="2:7" ht="14.25" customHeight="1">
      <c r="B7" s="30"/>
      <c r="C7" s="30"/>
      <c r="D7" s="30"/>
      <c r="E7" s="30"/>
      <c r="G7" s="23" t="s">
        <v>82</v>
      </c>
    </row>
    <row r="8" spans="1:8" ht="66" customHeight="1">
      <c r="A8" s="9" t="s">
        <v>89</v>
      </c>
      <c r="B8" s="9" t="s">
        <v>90</v>
      </c>
      <c r="C8" s="9" t="s">
        <v>86</v>
      </c>
      <c r="D8" s="9" t="s">
        <v>194</v>
      </c>
      <c r="E8" s="9" t="s">
        <v>80</v>
      </c>
      <c r="F8" s="17" t="s">
        <v>87</v>
      </c>
      <c r="G8" s="24" t="s">
        <v>88</v>
      </c>
      <c r="H8" s="2"/>
    </row>
    <row r="9" spans="1:8" ht="15">
      <c r="A9" s="10" t="s">
        <v>102</v>
      </c>
      <c r="B9" s="12" t="s">
        <v>0</v>
      </c>
      <c r="C9" s="11">
        <f>C10+C16+C26+C29+C40+C51+C60+C70</f>
        <v>37417.2</v>
      </c>
      <c r="D9" s="11">
        <f>D10+D16+D26+D29+D40+D51+D60+D70</f>
        <v>39750.100000000006</v>
      </c>
      <c r="E9" s="11">
        <f>E10+E16+E26+E29+E40+E51+E60+E70</f>
        <v>36644.3</v>
      </c>
      <c r="F9" s="18">
        <f>E9/D9*100</f>
        <v>92.18668632280169</v>
      </c>
      <c r="G9" s="25">
        <f>E9-D9</f>
        <v>-3105.800000000003</v>
      </c>
      <c r="H9" s="5"/>
    </row>
    <row r="10" spans="1:8" ht="15">
      <c r="A10" s="10" t="s">
        <v>103</v>
      </c>
      <c r="B10" s="12" t="s">
        <v>1</v>
      </c>
      <c r="C10" s="11">
        <f>C11</f>
        <v>9108</v>
      </c>
      <c r="D10" s="11">
        <f>D11</f>
        <v>10440.9</v>
      </c>
      <c r="E10" s="11">
        <f>E11</f>
        <v>10392.100000000002</v>
      </c>
      <c r="F10" s="18">
        <f>E10/D10*100</f>
        <v>99.53260734227895</v>
      </c>
      <c r="G10" s="25">
        <f aca="true" t="shared" si="0" ref="G10:G78">E10-D10</f>
        <v>-48.79999999999745</v>
      </c>
      <c r="H10" s="5"/>
    </row>
    <row r="11" spans="1:8" ht="15">
      <c r="A11" s="10" t="s">
        <v>104</v>
      </c>
      <c r="B11" s="12" t="s">
        <v>2</v>
      </c>
      <c r="C11" s="11">
        <f>C12+C13+C14</f>
        <v>9108</v>
      </c>
      <c r="D11" s="11">
        <f>D12+D13+D14+D15</f>
        <v>10440.9</v>
      </c>
      <c r="E11" s="11">
        <f>E12+E13+E14+E15</f>
        <v>10392.100000000002</v>
      </c>
      <c r="F11" s="18">
        <f aca="true" t="shared" si="1" ref="F11:F78">E11/D11*100</f>
        <v>99.53260734227895</v>
      </c>
      <c r="G11" s="25">
        <f t="shared" si="0"/>
        <v>-48.79999999999745</v>
      </c>
      <c r="H11" s="5"/>
    </row>
    <row r="12" spans="1:8" ht="81" customHeight="1">
      <c r="A12" s="10" t="s">
        <v>105</v>
      </c>
      <c r="B12" s="12" t="s">
        <v>3</v>
      </c>
      <c r="C12" s="11">
        <v>9090</v>
      </c>
      <c r="D12" s="11">
        <v>10422.9</v>
      </c>
      <c r="E12" s="11">
        <v>10087.1</v>
      </c>
      <c r="F12" s="18">
        <f t="shared" si="1"/>
        <v>96.77824789645877</v>
      </c>
      <c r="G12" s="25">
        <f t="shared" si="0"/>
        <v>-335.7999999999993</v>
      </c>
      <c r="H12" s="5"/>
    </row>
    <row r="13" spans="1:8" ht="118.5" customHeight="1">
      <c r="A13" s="10" t="s">
        <v>106</v>
      </c>
      <c r="B13" s="12" t="s">
        <v>4</v>
      </c>
      <c r="C13" s="11">
        <v>1</v>
      </c>
      <c r="D13" s="11">
        <v>1</v>
      </c>
      <c r="E13" s="11">
        <v>0.6</v>
      </c>
      <c r="F13" s="18">
        <f t="shared" si="1"/>
        <v>60</v>
      </c>
      <c r="G13" s="25">
        <f t="shared" si="0"/>
        <v>-0.4</v>
      </c>
      <c r="H13" s="5"/>
    </row>
    <row r="14" spans="1:8" ht="51.75" customHeight="1">
      <c r="A14" s="10" t="s">
        <v>107</v>
      </c>
      <c r="B14" s="12" t="s">
        <v>5</v>
      </c>
      <c r="C14" s="11">
        <v>17</v>
      </c>
      <c r="D14" s="11">
        <v>17</v>
      </c>
      <c r="E14" s="11">
        <v>306.2</v>
      </c>
      <c r="F14" s="18">
        <f t="shared" si="1"/>
        <v>1801.1764705882354</v>
      </c>
      <c r="G14" s="25">
        <f t="shared" si="0"/>
        <v>289.2</v>
      </c>
      <c r="H14" s="5"/>
    </row>
    <row r="15" spans="1:8" s="4" customFormat="1" ht="64.5">
      <c r="A15" s="10" t="s">
        <v>108</v>
      </c>
      <c r="B15" s="12" t="s">
        <v>100</v>
      </c>
      <c r="C15" s="20" t="s">
        <v>101</v>
      </c>
      <c r="D15" s="11">
        <v>0</v>
      </c>
      <c r="E15" s="11">
        <v>-1.8</v>
      </c>
      <c r="F15" s="18">
        <v>0</v>
      </c>
      <c r="G15" s="25">
        <f t="shared" si="0"/>
        <v>-1.8</v>
      </c>
      <c r="H15" s="5"/>
    </row>
    <row r="16" spans="1:8" ht="41.25" customHeight="1">
      <c r="A16" s="10" t="s">
        <v>109</v>
      </c>
      <c r="B16" s="12" t="s">
        <v>6</v>
      </c>
      <c r="C16" s="11">
        <f>C17</f>
        <v>1326</v>
      </c>
      <c r="D16" s="11">
        <f>D17</f>
        <v>1326</v>
      </c>
      <c r="E16" s="11">
        <f>E17</f>
        <v>1481.6000000000001</v>
      </c>
      <c r="F16" s="18">
        <f t="shared" si="1"/>
        <v>111.73453996983409</v>
      </c>
      <c r="G16" s="25">
        <f t="shared" si="0"/>
        <v>155.60000000000014</v>
      </c>
      <c r="H16" s="5"/>
    </row>
    <row r="17" spans="1:8" ht="39">
      <c r="A17" s="10" t="s">
        <v>110</v>
      </c>
      <c r="B17" s="12" t="s">
        <v>7</v>
      </c>
      <c r="C17" s="11">
        <f>C18+C20+C22+C24</f>
        <v>1326</v>
      </c>
      <c r="D17" s="11">
        <f>D18+D20+D22+D24</f>
        <v>1326</v>
      </c>
      <c r="E17" s="11">
        <f>E18+E20+E22+E24</f>
        <v>1481.6000000000001</v>
      </c>
      <c r="F17" s="18">
        <f t="shared" si="1"/>
        <v>111.73453996983409</v>
      </c>
      <c r="G17" s="25">
        <f t="shared" si="0"/>
        <v>155.60000000000014</v>
      </c>
      <c r="H17" s="5"/>
    </row>
    <row r="18" spans="1:8" ht="83.25" customHeight="1">
      <c r="A18" s="10" t="s">
        <v>111</v>
      </c>
      <c r="B18" s="12" t="s">
        <v>8</v>
      </c>
      <c r="C18" s="11">
        <f>C19</f>
        <v>480.8</v>
      </c>
      <c r="D18" s="11">
        <f>D19</f>
        <v>480.8</v>
      </c>
      <c r="E18" s="11">
        <f>E19</f>
        <v>674.4</v>
      </c>
      <c r="F18" s="18">
        <f t="shared" si="1"/>
        <v>140.26622296173045</v>
      </c>
      <c r="G18" s="25">
        <f t="shared" si="0"/>
        <v>193.59999999999997</v>
      </c>
      <c r="H18" s="5"/>
    </row>
    <row r="19" spans="1:8" ht="128.25">
      <c r="A19" s="10" t="s">
        <v>112</v>
      </c>
      <c r="B19" s="12" t="s">
        <v>9</v>
      </c>
      <c r="C19" s="11">
        <v>480.8</v>
      </c>
      <c r="D19" s="11">
        <v>480.8</v>
      </c>
      <c r="E19" s="11">
        <v>674.4</v>
      </c>
      <c r="F19" s="18">
        <f t="shared" si="1"/>
        <v>140.26622296173045</v>
      </c>
      <c r="G19" s="25">
        <f t="shared" si="0"/>
        <v>193.59999999999997</v>
      </c>
      <c r="H19" s="5"/>
    </row>
    <row r="20" spans="1:8" ht="108" customHeight="1">
      <c r="A20" s="10" t="s">
        <v>113</v>
      </c>
      <c r="B20" s="12" t="s">
        <v>10</v>
      </c>
      <c r="C20" s="11">
        <f>C21</f>
        <v>3.4</v>
      </c>
      <c r="D20" s="11">
        <f>D21</f>
        <v>3.4</v>
      </c>
      <c r="E20" s="11">
        <f>E21</f>
        <v>5</v>
      </c>
      <c r="F20" s="18">
        <f t="shared" si="1"/>
        <v>147.05882352941177</v>
      </c>
      <c r="G20" s="25">
        <f t="shared" si="0"/>
        <v>1.6</v>
      </c>
      <c r="H20" s="5"/>
    </row>
    <row r="21" spans="1:8" ht="151.5" customHeight="1">
      <c r="A21" s="10" t="s">
        <v>114</v>
      </c>
      <c r="B21" s="12" t="s">
        <v>11</v>
      </c>
      <c r="C21" s="11">
        <v>3.4</v>
      </c>
      <c r="D21" s="11">
        <v>3.4</v>
      </c>
      <c r="E21" s="11">
        <v>5</v>
      </c>
      <c r="F21" s="18">
        <f t="shared" si="1"/>
        <v>147.05882352941177</v>
      </c>
      <c r="G21" s="25">
        <f t="shared" si="0"/>
        <v>1.6</v>
      </c>
      <c r="H21" s="5"/>
    </row>
    <row r="22" spans="1:8" ht="77.25">
      <c r="A22" s="10" t="s">
        <v>115</v>
      </c>
      <c r="B22" s="12" t="s">
        <v>12</v>
      </c>
      <c r="C22" s="11">
        <f>C23</f>
        <v>931.2</v>
      </c>
      <c r="D22" s="11">
        <f>D23</f>
        <v>931.2</v>
      </c>
      <c r="E22" s="11">
        <f>E23</f>
        <v>901</v>
      </c>
      <c r="F22" s="18">
        <f t="shared" si="1"/>
        <v>96.75687285223368</v>
      </c>
      <c r="G22" s="25">
        <f t="shared" si="0"/>
        <v>-30.200000000000045</v>
      </c>
      <c r="H22" s="5"/>
    </row>
    <row r="23" spans="1:8" ht="128.25">
      <c r="A23" s="10" t="s">
        <v>116</v>
      </c>
      <c r="B23" s="12" t="s">
        <v>13</v>
      </c>
      <c r="C23" s="11">
        <v>931.2</v>
      </c>
      <c r="D23" s="11">
        <v>931.2</v>
      </c>
      <c r="E23" s="11">
        <v>901</v>
      </c>
      <c r="F23" s="18">
        <f t="shared" si="1"/>
        <v>96.75687285223368</v>
      </c>
      <c r="G23" s="25">
        <f t="shared" si="0"/>
        <v>-30.200000000000045</v>
      </c>
      <c r="H23" s="5"/>
    </row>
    <row r="24" spans="1:8" ht="77.25">
      <c r="A24" s="10" t="s">
        <v>117</v>
      </c>
      <c r="B24" s="12" t="s">
        <v>14</v>
      </c>
      <c r="C24" s="11">
        <f>C25</f>
        <v>-89.4</v>
      </c>
      <c r="D24" s="11">
        <f>D25</f>
        <v>-89.4</v>
      </c>
      <c r="E24" s="11">
        <f>E25</f>
        <v>-98.8</v>
      </c>
      <c r="F24" s="18">
        <f t="shared" si="1"/>
        <v>110.5145413870246</v>
      </c>
      <c r="G24" s="25">
        <f t="shared" si="0"/>
        <v>-9.399999999999991</v>
      </c>
      <c r="H24" s="5"/>
    </row>
    <row r="25" spans="1:8" ht="128.25">
      <c r="A25" s="10" t="s">
        <v>118</v>
      </c>
      <c r="B25" s="12" t="s">
        <v>15</v>
      </c>
      <c r="C25" s="11">
        <v>-89.4</v>
      </c>
      <c r="D25" s="11">
        <v>-89.4</v>
      </c>
      <c r="E25" s="11">
        <v>-98.8</v>
      </c>
      <c r="F25" s="18">
        <f t="shared" si="1"/>
        <v>110.5145413870246</v>
      </c>
      <c r="G25" s="25">
        <f t="shared" si="0"/>
        <v>-9.399999999999991</v>
      </c>
      <c r="H25" s="5"/>
    </row>
    <row r="26" spans="1:8" ht="15">
      <c r="A26" s="10" t="s">
        <v>119</v>
      </c>
      <c r="B26" s="12" t="s">
        <v>16</v>
      </c>
      <c r="C26" s="11">
        <f>C27</f>
        <v>0</v>
      </c>
      <c r="D26" s="11">
        <f>D27</f>
        <v>0</v>
      </c>
      <c r="E26" s="11">
        <f>E27</f>
        <v>0.2</v>
      </c>
      <c r="F26" s="18">
        <v>0</v>
      </c>
      <c r="G26" s="25">
        <f t="shared" si="0"/>
        <v>0.2</v>
      </c>
      <c r="H26" s="5"/>
    </row>
    <row r="27" spans="1:8" ht="15">
      <c r="A27" s="10" t="s">
        <v>120</v>
      </c>
      <c r="B27" s="12" t="s">
        <v>17</v>
      </c>
      <c r="C27" s="11">
        <f>C28</f>
        <v>0</v>
      </c>
      <c r="D27" s="11">
        <f>D28</f>
        <v>0</v>
      </c>
      <c r="E27" s="11">
        <f>E28</f>
        <v>0.2</v>
      </c>
      <c r="F27" s="18">
        <v>0</v>
      </c>
      <c r="G27" s="25">
        <f t="shared" si="0"/>
        <v>0.2</v>
      </c>
      <c r="H27" s="5"/>
    </row>
    <row r="28" spans="1:8" ht="15">
      <c r="A28" s="10" t="s">
        <v>121</v>
      </c>
      <c r="B28" s="12" t="s">
        <v>17</v>
      </c>
      <c r="C28" s="11">
        <v>0</v>
      </c>
      <c r="D28" s="11">
        <v>0</v>
      </c>
      <c r="E28" s="11">
        <v>0.2</v>
      </c>
      <c r="F28" s="18">
        <v>0</v>
      </c>
      <c r="G28" s="25">
        <f t="shared" si="0"/>
        <v>0.2</v>
      </c>
      <c r="H28" s="5"/>
    </row>
    <row r="29" spans="1:8" ht="15">
      <c r="A29" s="10" t="s">
        <v>122</v>
      </c>
      <c r="B29" s="12" t="s">
        <v>18</v>
      </c>
      <c r="C29" s="11">
        <f>C30+C32+C35</f>
        <v>15400</v>
      </c>
      <c r="D29" s="11">
        <f>D30+D32+D35</f>
        <v>16400</v>
      </c>
      <c r="E29" s="11">
        <f>E30+E32+E35</f>
        <v>16140.599999999999</v>
      </c>
      <c r="F29" s="18">
        <f t="shared" si="1"/>
        <v>98.41829268292682</v>
      </c>
      <c r="G29" s="25">
        <f t="shared" si="0"/>
        <v>-259.40000000000146</v>
      </c>
      <c r="H29" s="5"/>
    </row>
    <row r="30" spans="1:8" ht="15">
      <c r="A30" s="10" t="s">
        <v>123</v>
      </c>
      <c r="B30" s="12" t="s">
        <v>19</v>
      </c>
      <c r="C30" s="11">
        <f>C31</f>
        <v>4000</v>
      </c>
      <c r="D30" s="11">
        <f>D31</f>
        <v>5000</v>
      </c>
      <c r="E30" s="11">
        <f>E31</f>
        <v>4716.4</v>
      </c>
      <c r="F30" s="18">
        <f t="shared" si="1"/>
        <v>94.32799999999999</v>
      </c>
      <c r="G30" s="25">
        <f t="shared" si="0"/>
        <v>-283.60000000000036</v>
      </c>
      <c r="H30" s="5"/>
    </row>
    <row r="31" spans="1:8" ht="51.75">
      <c r="A31" s="10" t="s">
        <v>124</v>
      </c>
      <c r="B31" s="12" t="s">
        <v>20</v>
      </c>
      <c r="C31" s="11">
        <v>4000</v>
      </c>
      <c r="D31" s="11">
        <v>5000</v>
      </c>
      <c r="E31" s="11">
        <v>4716.4</v>
      </c>
      <c r="F31" s="18">
        <f t="shared" si="1"/>
        <v>94.32799999999999</v>
      </c>
      <c r="G31" s="25">
        <f t="shared" si="0"/>
        <v>-283.60000000000036</v>
      </c>
      <c r="H31" s="5"/>
    </row>
    <row r="32" spans="1:8" ht="15">
      <c r="A32" s="10" t="s">
        <v>125</v>
      </c>
      <c r="B32" s="12" t="s">
        <v>21</v>
      </c>
      <c r="C32" s="11">
        <f>C34+C33</f>
        <v>3690</v>
      </c>
      <c r="D32" s="11">
        <f>D34+D33</f>
        <v>3690</v>
      </c>
      <c r="E32" s="11">
        <f>E34+E33</f>
        <v>3967.8999999999996</v>
      </c>
      <c r="F32" s="18">
        <f t="shared" si="1"/>
        <v>107.5311653116531</v>
      </c>
      <c r="G32" s="25">
        <f t="shared" si="0"/>
        <v>277.89999999999964</v>
      </c>
      <c r="H32" s="5"/>
    </row>
    <row r="33" spans="1:8" ht="15">
      <c r="A33" s="10" t="s">
        <v>126</v>
      </c>
      <c r="B33" s="12" t="s">
        <v>22</v>
      </c>
      <c r="C33" s="11">
        <v>590</v>
      </c>
      <c r="D33" s="11">
        <v>590</v>
      </c>
      <c r="E33" s="11">
        <v>689.2</v>
      </c>
      <c r="F33" s="18">
        <f t="shared" si="1"/>
        <v>116.8135593220339</v>
      </c>
      <c r="G33" s="25">
        <f t="shared" si="0"/>
        <v>99.20000000000005</v>
      </c>
      <c r="H33" s="5"/>
    </row>
    <row r="34" spans="1:8" ht="15">
      <c r="A34" s="10" t="s">
        <v>127</v>
      </c>
      <c r="B34" s="12" t="s">
        <v>23</v>
      </c>
      <c r="C34" s="11">
        <v>3100</v>
      </c>
      <c r="D34" s="11">
        <v>3100</v>
      </c>
      <c r="E34" s="11">
        <v>3278.7</v>
      </c>
      <c r="F34" s="18">
        <f t="shared" si="1"/>
        <v>105.76451612903226</v>
      </c>
      <c r="G34" s="25">
        <f t="shared" si="0"/>
        <v>178.69999999999982</v>
      </c>
      <c r="H34" s="5"/>
    </row>
    <row r="35" spans="1:8" ht="15">
      <c r="A35" s="10" t="s">
        <v>128</v>
      </c>
      <c r="B35" s="12" t="s">
        <v>24</v>
      </c>
      <c r="C35" s="11">
        <f>C36+C38</f>
        <v>7710</v>
      </c>
      <c r="D35" s="11">
        <f>D36+D38</f>
        <v>7710</v>
      </c>
      <c r="E35" s="11">
        <f>E36+E38</f>
        <v>7456.299999999999</v>
      </c>
      <c r="F35" s="18">
        <f t="shared" si="1"/>
        <v>96.70946822308689</v>
      </c>
      <c r="G35" s="25">
        <f t="shared" si="0"/>
        <v>-253.70000000000073</v>
      </c>
      <c r="H35" s="5"/>
    </row>
    <row r="36" spans="1:8" ht="15">
      <c r="A36" s="10" t="s">
        <v>129</v>
      </c>
      <c r="B36" s="12" t="s">
        <v>25</v>
      </c>
      <c r="C36" s="11">
        <f>C37</f>
        <v>6800</v>
      </c>
      <c r="D36" s="11">
        <f>D37</f>
        <v>6800</v>
      </c>
      <c r="E36" s="11">
        <f>E37</f>
        <v>6161.4</v>
      </c>
      <c r="F36" s="18">
        <f t="shared" si="1"/>
        <v>90.60882352941177</v>
      </c>
      <c r="G36" s="25">
        <f t="shared" si="0"/>
        <v>-638.6000000000004</v>
      </c>
      <c r="H36" s="5"/>
    </row>
    <row r="37" spans="1:8" ht="39">
      <c r="A37" s="10" t="s">
        <v>130</v>
      </c>
      <c r="B37" s="12" t="s">
        <v>26</v>
      </c>
      <c r="C37" s="11">
        <v>6800</v>
      </c>
      <c r="D37" s="11">
        <v>6800</v>
      </c>
      <c r="E37" s="11">
        <v>6161.4</v>
      </c>
      <c r="F37" s="18">
        <f t="shared" si="1"/>
        <v>90.60882352941177</v>
      </c>
      <c r="G37" s="25">
        <f t="shared" si="0"/>
        <v>-638.6000000000004</v>
      </c>
      <c r="H37" s="5"/>
    </row>
    <row r="38" spans="1:8" ht="15">
      <c r="A38" s="10" t="s">
        <v>131</v>
      </c>
      <c r="B38" s="12" t="s">
        <v>27</v>
      </c>
      <c r="C38" s="11">
        <f>C39</f>
        <v>910</v>
      </c>
      <c r="D38" s="11">
        <v>910</v>
      </c>
      <c r="E38" s="11">
        <f>E39</f>
        <v>1294.9</v>
      </c>
      <c r="F38" s="18">
        <f t="shared" si="1"/>
        <v>142.2967032967033</v>
      </c>
      <c r="G38" s="25">
        <f t="shared" si="0"/>
        <v>384.9000000000001</v>
      </c>
      <c r="H38" s="5"/>
    </row>
    <row r="39" spans="1:8" ht="51.75">
      <c r="A39" s="10" t="s">
        <v>132</v>
      </c>
      <c r="B39" s="12" t="s">
        <v>28</v>
      </c>
      <c r="C39" s="11">
        <v>910</v>
      </c>
      <c r="D39" s="11">
        <v>910</v>
      </c>
      <c r="E39" s="11">
        <v>1294.9</v>
      </c>
      <c r="F39" s="18">
        <f t="shared" si="1"/>
        <v>142.2967032967033</v>
      </c>
      <c r="G39" s="25">
        <f t="shared" si="0"/>
        <v>384.9000000000001</v>
      </c>
      <c r="H39" s="5"/>
    </row>
    <row r="40" spans="1:8" ht="51.75">
      <c r="A40" s="10" t="s">
        <v>133</v>
      </c>
      <c r="B40" s="12" t="s">
        <v>29</v>
      </c>
      <c r="C40" s="11">
        <f>C41+C48</f>
        <v>4033.2000000000003</v>
      </c>
      <c r="D40" s="11">
        <f>D41+D48</f>
        <v>4033.2000000000003</v>
      </c>
      <c r="E40" s="11">
        <f>E41+E48</f>
        <v>3594.7999999999997</v>
      </c>
      <c r="F40" s="18">
        <f t="shared" si="1"/>
        <v>89.13021918079936</v>
      </c>
      <c r="G40" s="25">
        <f t="shared" si="0"/>
        <v>-438.40000000000055</v>
      </c>
      <c r="H40" s="5"/>
    </row>
    <row r="41" spans="1:8" ht="106.5" customHeight="1">
      <c r="A41" s="10" t="s">
        <v>134</v>
      </c>
      <c r="B41" s="12" t="s">
        <v>30</v>
      </c>
      <c r="C41" s="11">
        <f>C42+C44+C46</f>
        <v>3088.8</v>
      </c>
      <c r="D41" s="11">
        <f>D42+D44+D46</f>
        <v>3088.8</v>
      </c>
      <c r="E41" s="11">
        <f>E42+E44+E46</f>
        <v>2795.2999999999997</v>
      </c>
      <c r="F41" s="18">
        <f t="shared" si="1"/>
        <v>90.49792799792799</v>
      </c>
      <c r="G41" s="25">
        <f>E41-D41</f>
        <v>-293.50000000000045</v>
      </c>
      <c r="H41" s="5"/>
    </row>
    <row r="42" spans="1:8" ht="77.25">
      <c r="A42" s="10" t="s">
        <v>135</v>
      </c>
      <c r="B42" s="12" t="s">
        <v>31</v>
      </c>
      <c r="C42" s="11">
        <f>C43</f>
        <v>1792.8</v>
      </c>
      <c r="D42" s="11">
        <f>D43</f>
        <v>1792.8</v>
      </c>
      <c r="E42" s="11">
        <f>E43</f>
        <v>1551.1</v>
      </c>
      <c r="F42" s="18">
        <f t="shared" si="1"/>
        <v>86.51829540383757</v>
      </c>
      <c r="G42" s="25">
        <f t="shared" si="0"/>
        <v>-241.70000000000005</v>
      </c>
      <c r="H42" s="5"/>
    </row>
    <row r="43" spans="1:8" ht="90">
      <c r="A43" s="10" t="s">
        <v>136</v>
      </c>
      <c r="B43" s="12" t="s">
        <v>32</v>
      </c>
      <c r="C43" s="11">
        <v>1792.8</v>
      </c>
      <c r="D43" s="11">
        <v>1792.8</v>
      </c>
      <c r="E43" s="11">
        <v>1551.1</v>
      </c>
      <c r="F43" s="18">
        <f t="shared" si="1"/>
        <v>86.51829540383757</v>
      </c>
      <c r="G43" s="25">
        <f t="shared" si="0"/>
        <v>-241.70000000000005</v>
      </c>
      <c r="H43" s="5"/>
    </row>
    <row r="44" spans="1:8" ht="89.25" customHeight="1">
      <c r="A44" s="10" t="s">
        <v>137</v>
      </c>
      <c r="B44" s="12" t="s">
        <v>33</v>
      </c>
      <c r="C44" s="11">
        <f>C45</f>
        <v>140</v>
      </c>
      <c r="D44" s="11">
        <f>D45</f>
        <v>140</v>
      </c>
      <c r="E44" s="11">
        <f>E45</f>
        <v>19.1</v>
      </c>
      <c r="F44" s="18">
        <f t="shared" si="1"/>
        <v>13.642857142857142</v>
      </c>
      <c r="G44" s="25">
        <f t="shared" si="0"/>
        <v>-120.9</v>
      </c>
      <c r="H44" s="5"/>
    </row>
    <row r="45" spans="1:8" ht="90">
      <c r="A45" s="10" t="s">
        <v>138</v>
      </c>
      <c r="B45" s="12" t="s">
        <v>34</v>
      </c>
      <c r="C45" s="11">
        <v>140</v>
      </c>
      <c r="D45" s="11">
        <v>140</v>
      </c>
      <c r="E45" s="11">
        <v>19.1</v>
      </c>
      <c r="F45" s="18">
        <f t="shared" si="1"/>
        <v>13.642857142857142</v>
      </c>
      <c r="G45" s="25">
        <f t="shared" si="0"/>
        <v>-120.9</v>
      </c>
      <c r="H45" s="5"/>
    </row>
    <row r="46" spans="1:8" ht="90">
      <c r="A46" s="10" t="s">
        <v>139</v>
      </c>
      <c r="B46" s="12" t="s">
        <v>35</v>
      </c>
      <c r="C46" s="11">
        <f>C47</f>
        <v>1156</v>
      </c>
      <c r="D46" s="11">
        <f>D47</f>
        <v>1156</v>
      </c>
      <c r="E46" s="11">
        <f>E47</f>
        <v>1225.1</v>
      </c>
      <c r="F46" s="18">
        <f t="shared" si="1"/>
        <v>105.97750865051903</v>
      </c>
      <c r="G46" s="25">
        <f t="shared" si="0"/>
        <v>69.09999999999991</v>
      </c>
      <c r="H46" s="5"/>
    </row>
    <row r="47" spans="1:8" ht="77.25">
      <c r="A47" s="10" t="s">
        <v>140</v>
      </c>
      <c r="B47" s="12" t="s">
        <v>36</v>
      </c>
      <c r="C47" s="11">
        <v>1156</v>
      </c>
      <c r="D47" s="11">
        <v>1156</v>
      </c>
      <c r="E47" s="11">
        <v>1225.1</v>
      </c>
      <c r="F47" s="18">
        <f t="shared" si="1"/>
        <v>105.97750865051903</v>
      </c>
      <c r="G47" s="25">
        <f t="shared" si="0"/>
        <v>69.09999999999991</v>
      </c>
      <c r="H47" s="5"/>
    </row>
    <row r="48" spans="1:8" ht="90" customHeight="1">
      <c r="A48" s="10" t="s">
        <v>141</v>
      </c>
      <c r="B48" s="12" t="s">
        <v>37</v>
      </c>
      <c r="C48" s="11">
        <f aca="true" t="shared" si="2" ref="C48:E49">C49</f>
        <v>944.4</v>
      </c>
      <c r="D48" s="11">
        <f t="shared" si="2"/>
        <v>944.4</v>
      </c>
      <c r="E48" s="11">
        <f t="shared" si="2"/>
        <v>799.5</v>
      </c>
      <c r="F48" s="18">
        <f t="shared" si="1"/>
        <v>84.6569250317662</v>
      </c>
      <c r="G48" s="25">
        <f t="shared" si="0"/>
        <v>-144.89999999999998</v>
      </c>
      <c r="H48" s="5"/>
    </row>
    <row r="49" spans="1:8" ht="90.75" customHeight="1">
      <c r="A49" s="10" t="s">
        <v>142</v>
      </c>
      <c r="B49" s="12" t="s">
        <v>38</v>
      </c>
      <c r="C49" s="11">
        <f t="shared" si="2"/>
        <v>944.4</v>
      </c>
      <c r="D49" s="11">
        <f t="shared" si="2"/>
        <v>944.4</v>
      </c>
      <c r="E49" s="11">
        <f t="shared" si="2"/>
        <v>799.5</v>
      </c>
      <c r="F49" s="18">
        <f t="shared" si="1"/>
        <v>84.6569250317662</v>
      </c>
      <c r="G49" s="25">
        <f t="shared" si="0"/>
        <v>-144.89999999999998</v>
      </c>
      <c r="H49" s="5"/>
    </row>
    <row r="50" spans="1:8" ht="90">
      <c r="A50" s="10" t="s">
        <v>143</v>
      </c>
      <c r="B50" s="12" t="s">
        <v>39</v>
      </c>
      <c r="C50" s="11">
        <v>944.4</v>
      </c>
      <c r="D50" s="11">
        <v>944.4</v>
      </c>
      <c r="E50" s="11">
        <v>799.5</v>
      </c>
      <c r="F50" s="18">
        <f t="shared" si="1"/>
        <v>84.6569250317662</v>
      </c>
      <c r="G50" s="25">
        <f t="shared" si="0"/>
        <v>-144.89999999999998</v>
      </c>
      <c r="H50" s="5"/>
    </row>
    <row r="51" spans="1:8" ht="34.5" customHeight="1">
      <c r="A51" s="10" t="s">
        <v>144</v>
      </c>
      <c r="B51" s="12" t="s">
        <v>40</v>
      </c>
      <c r="C51" s="11">
        <f>C52+C55</f>
        <v>4550</v>
      </c>
      <c r="D51" s="11">
        <f>D52+D55</f>
        <v>4550</v>
      </c>
      <c r="E51" s="11">
        <f>E52+E55</f>
        <v>4764.900000000001</v>
      </c>
      <c r="F51" s="18">
        <f t="shared" si="1"/>
        <v>104.72307692307695</v>
      </c>
      <c r="G51" s="25">
        <f t="shared" si="0"/>
        <v>214.90000000000055</v>
      </c>
      <c r="H51" s="5"/>
    </row>
    <row r="52" spans="1:8" ht="15">
      <c r="A52" s="10" t="s">
        <v>145</v>
      </c>
      <c r="B52" s="12" t="s">
        <v>41</v>
      </c>
      <c r="C52" s="11">
        <f aca="true" t="shared" si="3" ref="C52:E53">C53</f>
        <v>4170</v>
      </c>
      <c r="D52" s="11">
        <f t="shared" si="3"/>
        <v>4170</v>
      </c>
      <c r="E52" s="11">
        <f t="shared" si="3"/>
        <v>4330.8</v>
      </c>
      <c r="F52" s="18">
        <f t="shared" si="1"/>
        <v>103.85611510791368</v>
      </c>
      <c r="G52" s="25">
        <f t="shared" si="0"/>
        <v>160.80000000000018</v>
      </c>
      <c r="H52" s="5"/>
    </row>
    <row r="53" spans="1:8" ht="26.25">
      <c r="A53" s="10" t="s">
        <v>146</v>
      </c>
      <c r="B53" s="12" t="s">
        <v>42</v>
      </c>
      <c r="C53" s="11">
        <f t="shared" si="3"/>
        <v>4170</v>
      </c>
      <c r="D53" s="11">
        <f t="shared" si="3"/>
        <v>4170</v>
      </c>
      <c r="E53" s="11">
        <f t="shared" si="3"/>
        <v>4330.8</v>
      </c>
      <c r="F53" s="18">
        <f t="shared" si="1"/>
        <v>103.85611510791368</v>
      </c>
      <c r="G53" s="25">
        <f t="shared" si="0"/>
        <v>160.80000000000018</v>
      </c>
      <c r="H53" s="5"/>
    </row>
    <row r="54" spans="1:8" ht="39">
      <c r="A54" s="10" t="s">
        <v>147</v>
      </c>
      <c r="B54" s="12" t="s">
        <v>43</v>
      </c>
      <c r="C54" s="11">
        <v>4170</v>
      </c>
      <c r="D54" s="11">
        <v>4170</v>
      </c>
      <c r="E54" s="11">
        <v>4330.8</v>
      </c>
      <c r="F54" s="18">
        <f t="shared" si="1"/>
        <v>103.85611510791368</v>
      </c>
      <c r="G54" s="25">
        <f t="shared" si="0"/>
        <v>160.80000000000018</v>
      </c>
      <c r="H54" s="5"/>
    </row>
    <row r="55" spans="1:8" ht="15">
      <c r="A55" s="10" t="s">
        <v>148</v>
      </c>
      <c r="B55" s="12" t="s">
        <v>44</v>
      </c>
      <c r="C55" s="11">
        <f>C58+C56</f>
        <v>380</v>
      </c>
      <c r="D55" s="11">
        <f>D58+D56</f>
        <v>380</v>
      </c>
      <c r="E55" s="11">
        <f>E58+E56</f>
        <v>434.1</v>
      </c>
      <c r="F55" s="18">
        <f t="shared" si="1"/>
        <v>114.23684210526316</v>
      </c>
      <c r="G55" s="25">
        <f t="shared" si="0"/>
        <v>54.10000000000002</v>
      </c>
      <c r="H55" s="5"/>
    </row>
    <row r="56" spans="1:8" s="4" customFormat="1" ht="39">
      <c r="A56" s="10" t="s">
        <v>149</v>
      </c>
      <c r="B56" s="12" t="s">
        <v>93</v>
      </c>
      <c r="C56" s="11">
        <f>C57</f>
        <v>380</v>
      </c>
      <c r="D56" s="11">
        <f>D57</f>
        <v>380</v>
      </c>
      <c r="E56" s="11">
        <f>E57</f>
        <v>258.1</v>
      </c>
      <c r="F56" s="18">
        <f t="shared" si="1"/>
        <v>67.92105263157895</v>
      </c>
      <c r="G56" s="25">
        <f t="shared" si="0"/>
        <v>-121.89999999999998</v>
      </c>
      <c r="H56" s="5"/>
    </row>
    <row r="57" spans="1:8" s="4" customFormat="1" ht="39">
      <c r="A57" s="10" t="s">
        <v>150</v>
      </c>
      <c r="B57" s="12" t="s">
        <v>94</v>
      </c>
      <c r="C57" s="11">
        <v>380</v>
      </c>
      <c r="D57" s="11">
        <v>380</v>
      </c>
      <c r="E57" s="11">
        <v>258.1</v>
      </c>
      <c r="F57" s="18">
        <f t="shared" si="1"/>
        <v>67.92105263157895</v>
      </c>
      <c r="G57" s="25">
        <f t="shared" si="0"/>
        <v>-121.89999999999998</v>
      </c>
      <c r="H57" s="5"/>
    </row>
    <row r="58" spans="1:8" ht="26.25">
      <c r="A58" s="10" t="s">
        <v>151</v>
      </c>
      <c r="B58" s="12" t="s">
        <v>45</v>
      </c>
      <c r="C58" s="11">
        <f>C59</f>
        <v>0</v>
      </c>
      <c r="D58" s="11">
        <f>D59</f>
        <v>0</v>
      </c>
      <c r="E58" s="11">
        <f>E59</f>
        <v>176</v>
      </c>
      <c r="F58" s="18">
        <v>0</v>
      </c>
      <c r="G58" s="25">
        <f t="shared" si="0"/>
        <v>176</v>
      </c>
      <c r="H58" s="5"/>
    </row>
    <row r="59" spans="1:8" ht="26.25">
      <c r="A59" s="10" t="s">
        <v>152</v>
      </c>
      <c r="B59" s="12" t="s">
        <v>46</v>
      </c>
      <c r="C59" s="11">
        <v>0</v>
      </c>
      <c r="D59" s="11">
        <v>0</v>
      </c>
      <c r="E59" s="11">
        <v>176</v>
      </c>
      <c r="F59" s="18">
        <v>0</v>
      </c>
      <c r="G59" s="25">
        <f t="shared" si="0"/>
        <v>176</v>
      </c>
      <c r="H59" s="5"/>
    </row>
    <row r="60" spans="1:8" ht="26.25">
      <c r="A60" s="10" t="s">
        <v>153</v>
      </c>
      <c r="B60" s="12" t="s">
        <v>47</v>
      </c>
      <c r="C60" s="11">
        <f>C61+C64+C67</f>
        <v>3000</v>
      </c>
      <c r="D60" s="11">
        <f>D61+D64+D67</f>
        <v>3000</v>
      </c>
      <c r="E60" s="11">
        <f>E61+E64+E67</f>
        <v>96.30000000000001</v>
      </c>
      <c r="F60" s="18">
        <f t="shared" si="1"/>
        <v>3.2100000000000004</v>
      </c>
      <c r="G60" s="25">
        <f t="shared" si="0"/>
        <v>-2903.7</v>
      </c>
      <c r="H60" s="5"/>
    </row>
    <row r="61" spans="1:8" ht="92.25" customHeight="1">
      <c r="A61" s="10" t="s">
        <v>154</v>
      </c>
      <c r="B61" s="12" t="s">
        <v>48</v>
      </c>
      <c r="C61" s="11">
        <f>C62</f>
        <v>3000</v>
      </c>
      <c r="D61" s="11">
        <f>D62</f>
        <v>3000</v>
      </c>
      <c r="E61" s="11">
        <v>0</v>
      </c>
      <c r="F61" s="18">
        <f t="shared" si="1"/>
        <v>0</v>
      </c>
      <c r="G61" s="25">
        <f t="shared" si="0"/>
        <v>-3000</v>
      </c>
      <c r="H61" s="5"/>
    </row>
    <row r="62" spans="1:8" ht="102.75">
      <c r="A62" s="10" t="s">
        <v>155</v>
      </c>
      <c r="B62" s="12" t="s">
        <v>49</v>
      </c>
      <c r="C62" s="11">
        <f>C63</f>
        <v>3000</v>
      </c>
      <c r="D62" s="11">
        <f>D63</f>
        <v>3000</v>
      </c>
      <c r="E62" s="11">
        <v>0</v>
      </c>
      <c r="F62" s="18">
        <f t="shared" si="1"/>
        <v>0</v>
      </c>
      <c r="G62" s="25">
        <f t="shared" si="0"/>
        <v>-3000</v>
      </c>
      <c r="H62" s="5"/>
    </row>
    <row r="63" spans="1:8" ht="102.75">
      <c r="A63" s="10" t="s">
        <v>156</v>
      </c>
      <c r="B63" s="12" t="s">
        <v>50</v>
      </c>
      <c r="C63" s="11">
        <v>3000</v>
      </c>
      <c r="D63" s="11">
        <v>3000</v>
      </c>
      <c r="E63" s="11">
        <v>0</v>
      </c>
      <c r="F63" s="18">
        <f t="shared" si="1"/>
        <v>0</v>
      </c>
      <c r="G63" s="25">
        <f t="shared" si="0"/>
        <v>-3000</v>
      </c>
      <c r="H63" s="5"/>
    </row>
    <row r="64" spans="1:8" ht="39">
      <c r="A64" s="10" t="s">
        <v>157</v>
      </c>
      <c r="B64" s="12" t="s">
        <v>51</v>
      </c>
      <c r="C64" s="11">
        <f aca="true" t="shared" si="4" ref="C64:E65">C65</f>
        <v>0</v>
      </c>
      <c r="D64" s="11">
        <f t="shared" si="4"/>
        <v>0</v>
      </c>
      <c r="E64" s="11">
        <f t="shared" si="4"/>
        <v>91.4</v>
      </c>
      <c r="F64" s="18">
        <v>0</v>
      </c>
      <c r="G64" s="25">
        <f t="shared" si="0"/>
        <v>91.4</v>
      </c>
      <c r="H64" s="5"/>
    </row>
    <row r="65" spans="1:8" ht="39">
      <c r="A65" s="10" t="s">
        <v>158</v>
      </c>
      <c r="B65" s="12" t="s">
        <v>85</v>
      </c>
      <c r="C65" s="11">
        <f t="shared" si="4"/>
        <v>0</v>
      </c>
      <c r="D65" s="11">
        <f t="shared" si="4"/>
        <v>0</v>
      </c>
      <c r="E65" s="11">
        <f t="shared" si="4"/>
        <v>91.4</v>
      </c>
      <c r="F65" s="18">
        <v>0</v>
      </c>
      <c r="G65" s="25">
        <f t="shared" si="0"/>
        <v>91.4</v>
      </c>
      <c r="H65" s="5"/>
    </row>
    <row r="66" spans="1:8" ht="51.75">
      <c r="A66" s="10" t="s">
        <v>159</v>
      </c>
      <c r="B66" s="12" t="s">
        <v>52</v>
      </c>
      <c r="C66" s="11">
        <v>0</v>
      </c>
      <c r="D66" s="11">
        <v>0</v>
      </c>
      <c r="E66" s="11">
        <v>91.4</v>
      </c>
      <c r="F66" s="18">
        <v>0</v>
      </c>
      <c r="G66" s="25">
        <f t="shared" si="0"/>
        <v>91.4</v>
      </c>
      <c r="H66" s="5"/>
    </row>
    <row r="67" spans="1:8" s="4" customFormat="1" ht="90">
      <c r="A67" s="10" t="s">
        <v>160</v>
      </c>
      <c r="B67" s="12" t="s">
        <v>95</v>
      </c>
      <c r="C67" s="11">
        <f>C68</f>
        <v>0</v>
      </c>
      <c r="D67" s="11">
        <f>D68</f>
        <v>0</v>
      </c>
      <c r="E67" s="11">
        <f>E68</f>
        <v>4.9</v>
      </c>
      <c r="F67" s="18">
        <v>0</v>
      </c>
      <c r="G67" s="25">
        <f t="shared" si="0"/>
        <v>4.9</v>
      </c>
      <c r="H67" s="5"/>
    </row>
    <row r="68" spans="1:8" s="4" customFormat="1" ht="90">
      <c r="A68" s="10" t="s">
        <v>161</v>
      </c>
      <c r="B68" s="12" t="s">
        <v>96</v>
      </c>
      <c r="C68" s="11">
        <f>C69</f>
        <v>0</v>
      </c>
      <c r="D68" s="11">
        <f>D69</f>
        <v>0</v>
      </c>
      <c r="E68" s="11">
        <f>E69</f>
        <v>4.9</v>
      </c>
      <c r="F68" s="18">
        <v>0</v>
      </c>
      <c r="G68" s="25">
        <f t="shared" si="0"/>
        <v>4.9</v>
      </c>
      <c r="H68" s="5"/>
    </row>
    <row r="69" spans="1:8" s="4" customFormat="1" ht="102.75">
      <c r="A69" s="10" t="s">
        <v>162</v>
      </c>
      <c r="B69" s="12" t="s">
        <v>97</v>
      </c>
      <c r="C69" s="11">
        <v>0</v>
      </c>
      <c r="D69" s="11">
        <v>0</v>
      </c>
      <c r="E69" s="11">
        <v>4.9</v>
      </c>
      <c r="F69" s="18">
        <v>0</v>
      </c>
      <c r="G69" s="25">
        <f t="shared" si="0"/>
        <v>4.9</v>
      </c>
      <c r="H69" s="5"/>
    </row>
    <row r="70" spans="1:8" ht="26.25">
      <c r="A70" s="10" t="s">
        <v>163</v>
      </c>
      <c r="B70" s="12" t="s">
        <v>53</v>
      </c>
      <c r="C70" s="11">
        <f>C73+C71</f>
        <v>0</v>
      </c>
      <c r="D70" s="11">
        <f>D73+D71</f>
        <v>0</v>
      </c>
      <c r="E70" s="11">
        <f>E73+E71</f>
        <v>173.8</v>
      </c>
      <c r="F70" s="18">
        <v>0</v>
      </c>
      <c r="G70" s="25">
        <f t="shared" si="0"/>
        <v>173.8</v>
      </c>
      <c r="H70" s="5"/>
    </row>
    <row r="71" spans="1:8" s="4" customFormat="1" ht="64.5">
      <c r="A71" s="10" t="s">
        <v>164</v>
      </c>
      <c r="B71" s="12" t="s">
        <v>99</v>
      </c>
      <c r="C71" s="11">
        <f>C72</f>
        <v>0</v>
      </c>
      <c r="D71" s="11">
        <f>D72</f>
        <v>0</v>
      </c>
      <c r="E71" s="11">
        <f>E72</f>
        <v>6</v>
      </c>
      <c r="F71" s="18">
        <v>0</v>
      </c>
      <c r="G71" s="25">
        <f t="shared" si="0"/>
        <v>6</v>
      </c>
      <c r="H71" s="5"/>
    </row>
    <row r="72" spans="1:8" s="4" customFormat="1" ht="77.25">
      <c r="A72" s="10" t="s">
        <v>165</v>
      </c>
      <c r="B72" s="12" t="s">
        <v>98</v>
      </c>
      <c r="C72" s="11">
        <v>0</v>
      </c>
      <c r="D72" s="11">
        <v>0</v>
      </c>
      <c r="E72" s="11">
        <v>6</v>
      </c>
      <c r="F72" s="18">
        <v>0</v>
      </c>
      <c r="G72" s="25">
        <f t="shared" si="0"/>
        <v>6</v>
      </c>
      <c r="H72" s="5"/>
    </row>
    <row r="73" spans="1:8" ht="26.25">
      <c r="A73" s="10" t="s">
        <v>166</v>
      </c>
      <c r="B73" s="12" t="s">
        <v>54</v>
      </c>
      <c r="C73" s="11">
        <f>C74</f>
        <v>0</v>
      </c>
      <c r="D73" s="11">
        <f>D74</f>
        <v>0</v>
      </c>
      <c r="E73" s="11">
        <f>E74</f>
        <v>167.8</v>
      </c>
      <c r="F73" s="18">
        <v>0</v>
      </c>
      <c r="G73" s="25">
        <f t="shared" si="0"/>
        <v>167.8</v>
      </c>
      <c r="H73" s="5"/>
    </row>
    <row r="74" spans="1:8" ht="39" customHeight="1">
      <c r="A74" s="10" t="s">
        <v>167</v>
      </c>
      <c r="B74" s="12" t="s">
        <v>55</v>
      </c>
      <c r="C74" s="11">
        <v>0</v>
      </c>
      <c r="D74" s="11">
        <v>0</v>
      </c>
      <c r="E74" s="11">
        <v>167.8</v>
      </c>
      <c r="F74" s="18">
        <v>0</v>
      </c>
      <c r="G74" s="25">
        <f t="shared" si="0"/>
        <v>167.8</v>
      </c>
      <c r="H74" s="5"/>
    </row>
    <row r="75" spans="1:8" ht="15">
      <c r="A75" s="10" t="s">
        <v>168</v>
      </c>
      <c r="B75" s="12" t="s">
        <v>56</v>
      </c>
      <c r="C75" s="11">
        <f>C76+C93+C97</f>
        <v>19954</v>
      </c>
      <c r="D75" s="11">
        <f>D76+D93+D97</f>
        <v>33371</v>
      </c>
      <c r="E75" s="11">
        <f>E76+E93+E97</f>
        <v>33107.9</v>
      </c>
      <c r="F75" s="18">
        <f t="shared" si="1"/>
        <v>99.21159090228042</v>
      </c>
      <c r="G75" s="25">
        <f t="shared" si="0"/>
        <v>-263.09999999999854</v>
      </c>
      <c r="H75" s="5"/>
    </row>
    <row r="76" spans="1:8" ht="39">
      <c r="A76" s="10" t="s">
        <v>169</v>
      </c>
      <c r="B76" s="12" t="s">
        <v>57</v>
      </c>
      <c r="C76" s="11">
        <f>C77+C80+C85+C90</f>
        <v>19923.8</v>
      </c>
      <c r="D76" s="11">
        <f>D77+D80+D85+D90</f>
        <v>33214.3</v>
      </c>
      <c r="E76" s="11">
        <f>E77+E80+E85+E90</f>
        <v>33052.700000000004</v>
      </c>
      <c r="F76" s="18">
        <f t="shared" si="1"/>
        <v>99.51346257485481</v>
      </c>
      <c r="G76" s="25">
        <f t="shared" si="0"/>
        <v>-161.59999999999854</v>
      </c>
      <c r="H76" s="5"/>
    </row>
    <row r="77" spans="1:8" ht="26.25">
      <c r="A77" s="10" t="s">
        <v>170</v>
      </c>
      <c r="B77" s="12" t="s">
        <v>58</v>
      </c>
      <c r="C77" s="11">
        <f aca="true" t="shared" si="5" ref="C77:E78">C78</f>
        <v>18991.2</v>
      </c>
      <c r="D77" s="11">
        <f t="shared" si="5"/>
        <v>18991.2</v>
      </c>
      <c r="E77" s="11">
        <f t="shared" si="5"/>
        <v>18991.2</v>
      </c>
      <c r="F77" s="18">
        <f t="shared" si="1"/>
        <v>100</v>
      </c>
      <c r="G77" s="25">
        <f t="shared" si="0"/>
        <v>0</v>
      </c>
      <c r="H77" s="5"/>
    </row>
    <row r="78" spans="1:8" ht="26.25">
      <c r="A78" s="10" t="s">
        <v>171</v>
      </c>
      <c r="B78" s="12" t="s">
        <v>59</v>
      </c>
      <c r="C78" s="11">
        <f t="shared" si="5"/>
        <v>18991.2</v>
      </c>
      <c r="D78" s="11">
        <f t="shared" si="5"/>
        <v>18991.2</v>
      </c>
      <c r="E78" s="11">
        <f t="shared" si="5"/>
        <v>18991.2</v>
      </c>
      <c r="F78" s="18">
        <f t="shared" si="1"/>
        <v>100</v>
      </c>
      <c r="G78" s="25">
        <f t="shared" si="0"/>
        <v>0</v>
      </c>
      <c r="H78" s="5"/>
    </row>
    <row r="79" spans="1:8" ht="26.25">
      <c r="A79" s="10" t="s">
        <v>172</v>
      </c>
      <c r="B79" s="12" t="s">
        <v>60</v>
      </c>
      <c r="C79" s="11">
        <v>18991.2</v>
      </c>
      <c r="D79" s="11">
        <v>18991.2</v>
      </c>
      <c r="E79" s="11">
        <v>18991.2</v>
      </c>
      <c r="F79" s="18">
        <f aca="true" t="shared" si="6" ref="F79:F96">E79/D79*100</f>
        <v>100</v>
      </c>
      <c r="G79" s="25">
        <f aca="true" t="shared" si="7" ref="G79:G99">E79-D79</f>
        <v>0</v>
      </c>
      <c r="H79" s="5"/>
    </row>
    <row r="80" spans="1:8" ht="39">
      <c r="A80" s="10" t="s">
        <v>173</v>
      </c>
      <c r="B80" s="12" t="s">
        <v>61</v>
      </c>
      <c r="C80" s="11">
        <f>C81+C83</f>
        <v>0</v>
      </c>
      <c r="D80" s="11">
        <f>D81+D83</f>
        <v>6100.6</v>
      </c>
      <c r="E80" s="11">
        <f>E81+E83</f>
        <v>5939</v>
      </c>
      <c r="F80" s="18">
        <f t="shared" si="6"/>
        <v>97.35108022161754</v>
      </c>
      <c r="G80" s="25">
        <f t="shared" si="7"/>
        <v>-161.60000000000036</v>
      </c>
      <c r="H80" s="5"/>
    </row>
    <row r="81" spans="1:8" ht="27.75" customHeight="1">
      <c r="A81" s="10" t="s">
        <v>174</v>
      </c>
      <c r="B81" s="12" t="s">
        <v>62</v>
      </c>
      <c r="C81" s="11">
        <f>C82</f>
        <v>0</v>
      </c>
      <c r="D81" s="11">
        <f>D82</f>
        <v>5178.1</v>
      </c>
      <c r="E81" s="11">
        <f>E82</f>
        <v>5021.6</v>
      </c>
      <c r="F81" s="18">
        <f t="shared" si="6"/>
        <v>96.97765589695062</v>
      </c>
      <c r="G81" s="25">
        <f t="shared" si="7"/>
        <v>-156.5</v>
      </c>
      <c r="H81" s="5"/>
    </row>
    <row r="82" spans="1:8" ht="39">
      <c r="A82" s="10" t="s">
        <v>175</v>
      </c>
      <c r="B82" s="12" t="s">
        <v>63</v>
      </c>
      <c r="C82" s="11"/>
      <c r="D82" s="11">
        <v>5178.1</v>
      </c>
      <c r="E82" s="11">
        <v>5021.6</v>
      </c>
      <c r="F82" s="18">
        <f t="shared" si="6"/>
        <v>96.97765589695062</v>
      </c>
      <c r="G82" s="25">
        <f t="shared" si="7"/>
        <v>-156.5</v>
      </c>
      <c r="H82" s="5"/>
    </row>
    <row r="83" spans="1:8" ht="15">
      <c r="A83" s="10" t="s">
        <v>176</v>
      </c>
      <c r="B83" s="12" t="s">
        <v>64</v>
      </c>
      <c r="C83" s="11">
        <f>C84</f>
        <v>0</v>
      </c>
      <c r="D83" s="11">
        <f>D84</f>
        <v>922.5</v>
      </c>
      <c r="E83" s="11">
        <f>E84</f>
        <v>917.4</v>
      </c>
      <c r="F83" s="18">
        <f t="shared" si="6"/>
        <v>99.4471544715447</v>
      </c>
      <c r="G83" s="25">
        <f t="shared" si="7"/>
        <v>-5.100000000000023</v>
      </c>
      <c r="H83" s="5"/>
    </row>
    <row r="84" spans="1:8" ht="26.25">
      <c r="A84" s="10" t="s">
        <v>177</v>
      </c>
      <c r="B84" s="12" t="s">
        <v>65</v>
      </c>
      <c r="C84" s="11">
        <v>0</v>
      </c>
      <c r="D84" s="11">
        <v>922.5</v>
      </c>
      <c r="E84" s="11">
        <v>917.4</v>
      </c>
      <c r="F84" s="18">
        <f t="shared" si="6"/>
        <v>99.4471544715447</v>
      </c>
      <c r="G84" s="25">
        <f t="shared" si="7"/>
        <v>-5.100000000000023</v>
      </c>
      <c r="H84" s="5"/>
    </row>
    <row r="85" spans="1:8" ht="26.25">
      <c r="A85" s="10" t="s">
        <v>178</v>
      </c>
      <c r="B85" s="12" t="s">
        <v>66</v>
      </c>
      <c r="C85" s="11">
        <f>C86+C88</f>
        <v>932.5999999999999</v>
      </c>
      <c r="D85" s="11">
        <f>D86+D88</f>
        <v>897.9000000000001</v>
      </c>
      <c r="E85" s="11">
        <f>E86+E88</f>
        <v>897.9000000000001</v>
      </c>
      <c r="F85" s="18">
        <f t="shared" si="6"/>
        <v>100</v>
      </c>
      <c r="G85" s="25">
        <f t="shared" si="7"/>
        <v>0</v>
      </c>
      <c r="H85" s="5"/>
    </row>
    <row r="86" spans="1:8" ht="39">
      <c r="A86" s="10" t="s">
        <v>179</v>
      </c>
      <c r="B86" s="12" t="s">
        <v>67</v>
      </c>
      <c r="C86" s="11">
        <f>C87</f>
        <v>490.9</v>
      </c>
      <c r="D86" s="11">
        <f>D87</f>
        <v>566.6</v>
      </c>
      <c r="E86" s="11">
        <f>E87</f>
        <v>566.6</v>
      </c>
      <c r="F86" s="18">
        <f t="shared" si="6"/>
        <v>100</v>
      </c>
      <c r="G86" s="25">
        <f t="shared" si="7"/>
        <v>0</v>
      </c>
      <c r="H86" s="5"/>
    </row>
    <row r="87" spans="1:8" ht="39">
      <c r="A87" s="10" t="s">
        <v>180</v>
      </c>
      <c r="B87" s="12" t="s">
        <v>68</v>
      </c>
      <c r="C87" s="11">
        <v>490.9</v>
      </c>
      <c r="D87" s="11">
        <v>566.6</v>
      </c>
      <c r="E87" s="11">
        <v>566.6</v>
      </c>
      <c r="F87" s="18">
        <f t="shared" si="6"/>
        <v>100</v>
      </c>
      <c r="G87" s="25">
        <f t="shared" si="7"/>
        <v>0</v>
      </c>
      <c r="H87" s="5"/>
    </row>
    <row r="88" spans="1:8" ht="39">
      <c r="A88" s="10" t="s">
        <v>181</v>
      </c>
      <c r="B88" s="12" t="s">
        <v>69</v>
      </c>
      <c r="C88" s="11">
        <f>C89</f>
        <v>441.7</v>
      </c>
      <c r="D88" s="11">
        <f>D89</f>
        <v>331.3</v>
      </c>
      <c r="E88" s="11">
        <f>E89</f>
        <v>331.3</v>
      </c>
      <c r="F88" s="18">
        <f t="shared" si="6"/>
        <v>100</v>
      </c>
      <c r="G88" s="25">
        <f t="shared" si="7"/>
        <v>0</v>
      </c>
      <c r="H88" s="5"/>
    </row>
    <row r="89" spans="1:8" ht="51.75">
      <c r="A89" s="10" t="s">
        <v>182</v>
      </c>
      <c r="B89" s="12" t="s">
        <v>70</v>
      </c>
      <c r="C89" s="11">
        <v>441.7</v>
      </c>
      <c r="D89" s="11">
        <v>331.3</v>
      </c>
      <c r="E89" s="11">
        <v>331.3</v>
      </c>
      <c r="F89" s="18">
        <f t="shared" si="6"/>
        <v>100</v>
      </c>
      <c r="G89" s="25">
        <f t="shared" si="7"/>
        <v>0</v>
      </c>
      <c r="H89" s="5"/>
    </row>
    <row r="90" spans="1:8" ht="15">
      <c r="A90" s="10" t="s">
        <v>183</v>
      </c>
      <c r="B90" s="12" t="s">
        <v>71</v>
      </c>
      <c r="C90" s="11">
        <f aca="true" t="shared" si="8" ref="C90:E91">C91</f>
        <v>0</v>
      </c>
      <c r="D90" s="11">
        <f>D91</f>
        <v>7224.6</v>
      </c>
      <c r="E90" s="11">
        <f t="shared" si="8"/>
        <v>7224.6</v>
      </c>
      <c r="F90" s="18">
        <f t="shared" si="6"/>
        <v>100</v>
      </c>
      <c r="G90" s="25">
        <f t="shared" si="7"/>
        <v>0</v>
      </c>
      <c r="H90" s="5"/>
    </row>
    <row r="91" spans="1:8" ht="26.25">
      <c r="A91" s="10" t="s">
        <v>184</v>
      </c>
      <c r="B91" s="12" t="s">
        <v>72</v>
      </c>
      <c r="C91" s="11">
        <f t="shared" si="8"/>
        <v>0</v>
      </c>
      <c r="D91" s="11">
        <f t="shared" si="8"/>
        <v>7224.6</v>
      </c>
      <c r="E91" s="11">
        <f t="shared" si="8"/>
        <v>7224.6</v>
      </c>
      <c r="F91" s="18">
        <f t="shared" si="6"/>
        <v>100</v>
      </c>
      <c r="G91" s="25">
        <f t="shared" si="7"/>
        <v>0</v>
      </c>
      <c r="H91" s="5"/>
    </row>
    <row r="92" spans="1:8" ht="26.25">
      <c r="A92" s="10" t="s">
        <v>185</v>
      </c>
      <c r="B92" s="12" t="s">
        <v>73</v>
      </c>
      <c r="C92" s="11">
        <v>0</v>
      </c>
      <c r="D92" s="11">
        <v>7224.6</v>
      </c>
      <c r="E92" s="11">
        <v>7224.6</v>
      </c>
      <c r="F92" s="18">
        <f t="shared" si="6"/>
        <v>100</v>
      </c>
      <c r="G92" s="25">
        <f t="shared" si="7"/>
        <v>0</v>
      </c>
      <c r="H92" s="5"/>
    </row>
    <row r="93" spans="1:8" ht="15">
      <c r="A93" s="10" t="s">
        <v>186</v>
      </c>
      <c r="B93" s="12" t="s">
        <v>74</v>
      </c>
      <c r="C93" s="11">
        <f>C94</f>
        <v>30.2</v>
      </c>
      <c r="D93" s="11">
        <f>D94</f>
        <v>156.7</v>
      </c>
      <c r="E93" s="11">
        <f>E94</f>
        <v>126.5</v>
      </c>
      <c r="F93" s="18">
        <f t="shared" si="6"/>
        <v>80.7275047862157</v>
      </c>
      <c r="G93" s="25">
        <f t="shared" si="7"/>
        <v>-30.19999999999999</v>
      </c>
      <c r="H93" s="5"/>
    </row>
    <row r="94" spans="1:8" ht="26.25">
      <c r="A94" s="10" t="s">
        <v>187</v>
      </c>
      <c r="B94" s="12" t="s">
        <v>75</v>
      </c>
      <c r="C94" s="11">
        <f>C95+C96</f>
        <v>30.2</v>
      </c>
      <c r="D94" s="11">
        <f>D95+D96</f>
        <v>156.7</v>
      </c>
      <c r="E94" s="11">
        <f>E95+E96</f>
        <v>126.5</v>
      </c>
      <c r="F94" s="18">
        <f t="shared" si="6"/>
        <v>80.7275047862157</v>
      </c>
      <c r="G94" s="25">
        <f t="shared" si="7"/>
        <v>-30.19999999999999</v>
      </c>
      <c r="H94" s="5"/>
    </row>
    <row r="95" spans="1:8" ht="51.75">
      <c r="A95" s="10" t="s">
        <v>188</v>
      </c>
      <c r="B95" s="12" t="s">
        <v>76</v>
      </c>
      <c r="C95" s="11">
        <v>0</v>
      </c>
      <c r="D95" s="11">
        <v>71.8</v>
      </c>
      <c r="E95" s="11">
        <v>71.8</v>
      </c>
      <c r="F95" s="18">
        <f t="shared" si="6"/>
        <v>100</v>
      </c>
      <c r="G95" s="25">
        <f t="shared" si="7"/>
        <v>0</v>
      </c>
      <c r="H95" s="5"/>
    </row>
    <row r="96" spans="1:8" ht="26.25">
      <c r="A96" s="10" t="s">
        <v>189</v>
      </c>
      <c r="B96" s="12" t="s">
        <v>75</v>
      </c>
      <c r="C96" s="11">
        <v>30.2</v>
      </c>
      <c r="D96" s="11">
        <v>84.9</v>
      </c>
      <c r="E96" s="11">
        <v>54.7</v>
      </c>
      <c r="F96" s="18">
        <f t="shared" si="6"/>
        <v>64.42873969375736</v>
      </c>
      <c r="G96" s="25">
        <f t="shared" si="7"/>
        <v>-30.200000000000003</v>
      </c>
      <c r="H96" s="5"/>
    </row>
    <row r="97" spans="1:8" ht="51.75">
      <c r="A97" s="10" t="s">
        <v>190</v>
      </c>
      <c r="B97" s="12" t="s">
        <v>77</v>
      </c>
      <c r="C97" s="11">
        <v>0</v>
      </c>
      <c r="D97" s="11">
        <v>0</v>
      </c>
      <c r="E97" s="11">
        <f>E98</f>
        <v>-71.3</v>
      </c>
      <c r="F97" s="18">
        <v>0</v>
      </c>
      <c r="G97" s="25">
        <f t="shared" si="7"/>
        <v>-71.3</v>
      </c>
      <c r="H97" s="5"/>
    </row>
    <row r="98" spans="1:8" ht="51.75">
      <c r="A98" s="10" t="s">
        <v>191</v>
      </c>
      <c r="B98" s="12" t="s">
        <v>78</v>
      </c>
      <c r="C98" s="11">
        <v>0</v>
      </c>
      <c r="D98" s="11">
        <v>0</v>
      </c>
      <c r="E98" s="11">
        <f>E99</f>
        <v>-71.3</v>
      </c>
      <c r="F98" s="18">
        <v>0</v>
      </c>
      <c r="G98" s="25">
        <f t="shared" si="7"/>
        <v>-71.3</v>
      </c>
      <c r="H98" s="5"/>
    </row>
    <row r="99" spans="1:8" ht="51.75">
      <c r="A99" s="10" t="s">
        <v>192</v>
      </c>
      <c r="B99" s="12" t="s">
        <v>79</v>
      </c>
      <c r="C99" s="11">
        <v>0</v>
      </c>
      <c r="D99" s="11">
        <v>0</v>
      </c>
      <c r="E99" s="11">
        <v>-71.3</v>
      </c>
      <c r="F99" s="18">
        <v>0</v>
      </c>
      <c r="G99" s="25">
        <f t="shared" si="7"/>
        <v>-71.3</v>
      </c>
      <c r="H99" s="5"/>
    </row>
    <row r="100" spans="1:8" ht="15">
      <c r="A100" s="9"/>
      <c r="B100" s="14" t="s">
        <v>81</v>
      </c>
      <c r="C100" s="15">
        <f>C9+C75</f>
        <v>57371.2</v>
      </c>
      <c r="D100" s="15">
        <f>D9+D75</f>
        <v>73121.1</v>
      </c>
      <c r="E100" s="15">
        <f>E9+E75</f>
        <v>69752.20000000001</v>
      </c>
      <c r="F100" s="19">
        <f>E100/D100*100</f>
        <v>95.39271154290623</v>
      </c>
      <c r="G100" s="26">
        <f>E100-D100</f>
        <v>-3368.899999999994</v>
      </c>
      <c r="H100" s="5"/>
    </row>
    <row r="101" spans="1:7" ht="15">
      <c r="A101" s="13"/>
      <c r="B101" s="13"/>
      <c r="C101" s="13"/>
      <c r="D101" s="13"/>
      <c r="E101" s="13"/>
      <c r="F101" s="13"/>
      <c r="G101" s="27"/>
    </row>
    <row r="102" spans="1:7" ht="15">
      <c r="A102" s="13"/>
      <c r="B102" s="13"/>
      <c r="C102" s="13"/>
      <c r="D102" s="13"/>
      <c r="E102" s="13"/>
      <c r="F102" s="13"/>
      <c r="G102" s="27"/>
    </row>
    <row r="103" spans="1:7" ht="15">
      <c r="A103" s="13"/>
      <c r="B103" s="13"/>
      <c r="C103" s="13"/>
      <c r="D103" s="13"/>
      <c r="E103" s="13"/>
      <c r="F103" s="13"/>
      <c r="G103" s="27"/>
    </row>
    <row r="104" spans="1:7" ht="15">
      <c r="A104" s="13"/>
      <c r="B104" s="13"/>
      <c r="C104" s="13"/>
      <c r="D104" s="13"/>
      <c r="E104" s="13"/>
      <c r="F104" s="13"/>
      <c r="G104" s="27"/>
    </row>
    <row r="105" spans="1:7" ht="15">
      <c r="A105" s="13"/>
      <c r="B105" s="13"/>
      <c r="C105" s="13"/>
      <c r="D105" s="13"/>
      <c r="E105" s="13"/>
      <c r="F105" s="13"/>
      <c r="G105" s="27"/>
    </row>
    <row r="106" spans="1:7" ht="15">
      <c r="A106" s="13"/>
      <c r="B106" s="13"/>
      <c r="C106" s="13"/>
      <c r="D106" s="13"/>
      <c r="E106" s="13"/>
      <c r="F106" s="13"/>
      <c r="G106" s="27"/>
    </row>
    <row r="107" spans="1:7" ht="15">
      <c r="A107" s="13"/>
      <c r="B107" s="13"/>
      <c r="C107" s="13"/>
      <c r="D107" s="13"/>
      <c r="E107" s="13"/>
      <c r="F107" s="13"/>
      <c r="G107" s="27"/>
    </row>
    <row r="108" spans="1:7" ht="15">
      <c r="A108" s="13"/>
      <c r="B108" s="13"/>
      <c r="C108" s="13"/>
      <c r="D108" s="13"/>
      <c r="E108" s="13"/>
      <c r="F108" s="13"/>
      <c r="G108" s="27"/>
    </row>
    <row r="109" spans="1:7" ht="15">
      <c r="A109" s="13"/>
      <c r="B109" s="13"/>
      <c r="C109" s="13"/>
      <c r="D109" s="13"/>
      <c r="E109" s="13"/>
      <c r="F109" s="13"/>
      <c r="G109" s="27"/>
    </row>
    <row r="110" spans="1:7" ht="15">
      <c r="A110" s="13"/>
      <c r="B110" s="13"/>
      <c r="C110" s="13"/>
      <c r="D110" s="13"/>
      <c r="E110" s="13"/>
      <c r="F110" s="13"/>
      <c r="G110" s="27"/>
    </row>
    <row r="111" spans="1:7" ht="15">
      <c r="A111" s="13"/>
      <c r="B111" s="13"/>
      <c r="C111" s="13"/>
      <c r="D111" s="13"/>
      <c r="E111" s="13"/>
      <c r="F111" s="13"/>
      <c r="G111" s="27"/>
    </row>
    <row r="112" spans="1:7" ht="15">
      <c r="A112" s="13"/>
      <c r="B112" s="13"/>
      <c r="C112" s="13"/>
      <c r="D112" s="13"/>
      <c r="E112" s="13"/>
      <c r="F112" s="13"/>
      <c r="G112" s="27"/>
    </row>
    <row r="113" spans="1:7" ht="15">
      <c r="A113" s="13"/>
      <c r="B113" s="13"/>
      <c r="C113" s="13"/>
      <c r="D113" s="13"/>
      <c r="E113" s="13"/>
      <c r="F113" s="13"/>
      <c r="G113" s="27"/>
    </row>
    <row r="114" spans="1:7" ht="15">
      <c r="A114" s="13"/>
      <c r="B114" s="13"/>
      <c r="C114" s="13"/>
      <c r="D114" s="13"/>
      <c r="E114" s="13"/>
      <c r="F114" s="13"/>
      <c r="G114" s="27"/>
    </row>
    <row r="115" spans="1:7" ht="15">
      <c r="A115" s="13"/>
      <c r="B115" s="13"/>
      <c r="C115" s="13"/>
      <c r="D115" s="13"/>
      <c r="E115" s="13"/>
      <c r="F115" s="13"/>
      <c r="G115" s="27"/>
    </row>
    <row r="116" spans="1:7" ht="15">
      <c r="A116" s="13"/>
      <c r="B116" s="13"/>
      <c r="C116" s="13"/>
      <c r="D116" s="13"/>
      <c r="E116" s="13"/>
      <c r="F116" s="13"/>
      <c r="G116" s="27"/>
    </row>
    <row r="117" spans="1:7" ht="15">
      <c r="A117" s="13"/>
      <c r="B117" s="13"/>
      <c r="C117" s="13"/>
      <c r="D117" s="13"/>
      <c r="E117" s="13"/>
      <c r="F117" s="13"/>
      <c r="G117" s="27"/>
    </row>
    <row r="118" spans="1:7" ht="15">
      <c r="A118" s="13"/>
      <c r="B118" s="13"/>
      <c r="C118" s="13"/>
      <c r="D118" s="13"/>
      <c r="E118" s="13"/>
      <c r="F118" s="13"/>
      <c r="G118" s="27"/>
    </row>
    <row r="119" spans="1:7" ht="15">
      <c r="A119" s="13"/>
      <c r="B119" s="13"/>
      <c r="C119" s="13"/>
      <c r="D119" s="13"/>
      <c r="E119" s="13"/>
      <c r="F119" s="13"/>
      <c r="G119" s="27"/>
    </row>
    <row r="120" spans="1:7" ht="15">
      <c r="A120" s="13"/>
      <c r="B120" s="13"/>
      <c r="C120" s="13"/>
      <c r="D120" s="13"/>
      <c r="E120" s="13"/>
      <c r="F120" s="13"/>
      <c r="G120" s="27"/>
    </row>
    <row r="121" spans="1:7" ht="15">
      <c r="A121" s="13"/>
      <c r="B121" s="13"/>
      <c r="C121" s="13"/>
      <c r="D121" s="13"/>
      <c r="E121" s="13"/>
      <c r="F121" s="13"/>
      <c r="G121" s="27"/>
    </row>
    <row r="122" spans="1:7" ht="15">
      <c r="A122" s="13"/>
      <c r="B122" s="13"/>
      <c r="C122" s="13"/>
      <c r="D122" s="13"/>
      <c r="E122" s="13"/>
      <c r="F122" s="13"/>
      <c r="G122" s="27"/>
    </row>
    <row r="123" spans="1:7" ht="15">
      <c r="A123" s="13"/>
      <c r="B123" s="13"/>
      <c r="C123" s="13"/>
      <c r="D123" s="13"/>
      <c r="E123" s="13"/>
      <c r="F123" s="13"/>
      <c r="G123" s="27"/>
    </row>
    <row r="124" spans="1:7" ht="15">
      <c r="A124" s="13"/>
      <c r="B124" s="13"/>
      <c r="C124" s="13"/>
      <c r="D124" s="13"/>
      <c r="E124" s="13"/>
      <c r="F124" s="13"/>
      <c r="G124" s="27"/>
    </row>
    <row r="125" spans="1:7" ht="15">
      <c r="A125" s="13"/>
      <c r="B125" s="13"/>
      <c r="C125" s="13"/>
      <c r="D125" s="13"/>
      <c r="E125" s="13"/>
      <c r="F125" s="13"/>
      <c r="G125" s="27"/>
    </row>
    <row r="126" spans="1:7" ht="15">
      <c r="A126" s="13"/>
      <c r="B126" s="13"/>
      <c r="C126" s="13"/>
      <c r="D126" s="13"/>
      <c r="E126" s="13"/>
      <c r="F126" s="13"/>
      <c r="G126" s="27"/>
    </row>
    <row r="127" spans="1:7" ht="15">
      <c r="A127" s="13"/>
      <c r="B127" s="13"/>
      <c r="C127" s="13"/>
      <c r="D127" s="13"/>
      <c r="E127" s="13"/>
      <c r="F127" s="13"/>
      <c r="G127" s="27"/>
    </row>
    <row r="128" spans="1:7" ht="15">
      <c r="A128" s="13"/>
      <c r="B128" s="13"/>
      <c r="C128" s="13"/>
      <c r="D128" s="13"/>
      <c r="E128" s="13"/>
      <c r="F128" s="13"/>
      <c r="G128" s="27"/>
    </row>
    <row r="129" spans="1:7" ht="15">
      <c r="A129" s="13"/>
      <c r="B129" s="13"/>
      <c r="C129" s="13"/>
      <c r="D129" s="13"/>
      <c r="E129" s="13"/>
      <c r="F129" s="13"/>
      <c r="G129" s="27"/>
    </row>
    <row r="130" spans="1:7" ht="15">
      <c r="A130" s="13"/>
      <c r="B130" s="13"/>
      <c r="C130" s="13"/>
      <c r="D130" s="13"/>
      <c r="E130" s="13"/>
      <c r="F130" s="13"/>
      <c r="G130" s="27"/>
    </row>
    <row r="131" spans="1:7" ht="15">
      <c r="A131" s="13"/>
      <c r="B131" s="13"/>
      <c r="C131" s="13"/>
      <c r="D131" s="13"/>
      <c r="E131" s="13"/>
      <c r="F131" s="13"/>
      <c r="G131" s="27"/>
    </row>
    <row r="132" spans="1:7" ht="15">
      <c r="A132" s="13"/>
      <c r="B132" s="13"/>
      <c r="C132" s="13"/>
      <c r="D132" s="13"/>
      <c r="E132" s="13"/>
      <c r="F132" s="13"/>
      <c r="G132" s="27"/>
    </row>
    <row r="133" spans="1:7" ht="15">
      <c r="A133" s="13"/>
      <c r="B133" s="13"/>
      <c r="C133" s="13"/>
      <c r="D133" s="13"/>
      <c r="E133" s="13"/>
      <c r="F133" s="13"/>
      <c r="G133" s="27"/>
    </row>
    <row r="134" spans="1:7" ht="15">
      <c r="A134" s="13"/>
      <c r="B134" s="13"/>
      <c r="C134" s="13"/>
      <c r="D134" s="13"/>
      <c r="E134" s="13"/>
      <c r="F134" s="13"/>
      <c r="G134" s="27"/>
    </row>
    <row r="135" spans="1:7" ht="15">
      <c r="A135" s="13"/>
      <c r="B135" s="13"/>
      <c r="C135" s="13"/>
      <c r="D135" s="13"/>
      <c r="E135" s="13"/>
      <c r="F135" s="13"/>
      <c r="G135" s="27"/>
    </row>
    <row r="136" spans="1:7" ht="15">
      <c r="A136" s="13"/>
      <c r="B136" s="13"/>
      <c r="C136" s="13"/>
      <c r="D136" s="13"/>
      <c r="E136" s="13"/>
      <c r="F136" s="13"/>
      <c r="G136" s="27"/>
    </row>
    <row r="137" spans="1:7" ht="15">
      <c r="A137" s="13"/>
      <c r="B137" s="13"/>
      <c r="C137" s="13"/>
      <c r="D137" s="13"/>
      <c r="E137" s="13"/>
      <c r="F137" s="13"/>
      <c r="G137" s="27"/>
    </row>
    <row r="138" spans="1:7" ht="15">
      <c r="A138" s="13"/>
      <c r="B138" s="13"/>
      <c r="C138" s="13"/>
      <c r="D138" s="13"/>
      <c r="E138" s="13"/>
      <c r="F138" s="13"/>
      <c r="G138" s="27"/>
    </row>
    <row r="139" spans="1:7" ht="15">
      <c r="A139" s="13"/>
      <c r="B139" s="13"/>
      <c r="C139" s="13"/>
      <c r="D139" s="13"/>
      <c r="E139" s="13"/>
      <c r="F139" s="13"/>
      <c r="G139" s="27"/>
    </row>
    <row r="140" spans="1:7" ht="15">
      <c r="A140" s="13"/>
      <c r="B140" s="13"/>
      <c r="C140" s="13"/>
      <c r="D140" s="13"/>
      <c r="E140" s="13"/>
      <c r="F140" s="13"/>
      <c r="G140" s="27"/>
    </row>
    <row r="141" spans="1:7" ht="15">
      <c r="A141" s="13"/>
      <c r="B141" s="13"/>
      <c r="C141" s="13"/>
      <c r="D141" s="13"/>
      <c r="E141" s="13"/>
      <c r="F141" s="13"/>
      <c r="G141" s="27"/>
    </row>
    <row r="142" spans="1:7" ht="15">
      <c r="A142" s="13"/>
      <c r="B142" s="13"/>
      <c r="C142" s="13"/>
      <c r="D142" s="13"/>
      <c r="E142" s="13"/>
      <c r="F142" s="13"/>
      <c r="G142" s="27"/>
    </row>
    <row r="143" spans="1:7" ht="15">
      <c r="A143" s="13"/>
      <c r="B143" s="13"/>
      <c r="C143" s="13"/>
      <c r="D143" s="13"/>
      <c r="E143" s="13"/>
      <c r="F143" s="13"/>
      <c r="G143" s="27"/>
    </row>
    <row r="144" spans="1:7" ht="15">
      <c r="A144" s="13"/>
      <c r="B144" s="13"/>
      <c r="C144" s="13"/>
      <c r="D144" s="13"/>
      <c r="E144" s="13"/>
      <c r="F144" s="13"/>
      <c r="G144" s="27"/>
    </row>
  </sheetData>
  <sheetProtection/>
  <mergeCells count="6">
    <mergeCell ref="E1:F1"/>
    <mergeCell ref="E2:F2"/>
    <mergeCell ref="E3:F3"/>
    <mergeCell ref="B7:E7"/>
    <mergeCell ref="D5:E5"/>
    <mergeCell ref="A6:G6"/>
  </mergeCells>
  <printOptions/>
  <pageMargins left="0.5905511811023623" right="0.1968503937007874" top="0.1968503937007874" bottom="0.4724409448818898" header="0.1968503937007874" footer="0.196850393700787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Толокнова</dc:creator>
  <cp:keywords/>
  <dc:description/>
  <cp:lastModifiedBy>Администратор</cp:lastModifiedBy>
  <cp:lastPrinted>2020-03-05T08:23:54Z</cp:lastPrinted>
  <dcterms:created xsi:type="dcterms:W3CDTF">2019-08-13T04:59:04Z</dcterms:created>
  <dcterms:modified xsi:type="dcterms:W3CDTF">2021-05-28T11:26:06Z</dcterms:modified>
  <cp:category/>
  <cp:version/>
  <cp:contentType/>
  <cp:contentStatus/>
</cp:coreProperties>
</file>