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60" windowWidth="15450" windowHeight="10125" activeTab="0"/>
  </bookViews>
  <sheets>
    <sheet name="ведом 2019" sheetId="1" r:id="rId1"/>
  </sheets>
  <definedNames>
    <definedName name="_xlnm.Print_Titles" localSheetId="0">'ведом 2019'!$8:$8</definedName>
    <definedName name="_xlnm.Print_Area" localSheetId="0">'ведом 2019'!$A$1:$J$408</definedName>
  </definedNames>
  <calcPr fullCalcOnLoad="1"/>
</workbook>
</file>

<file path=xl/sharedStrings.xml><?xml version="1.0" encoding="utf-8"?>
<sst xmlns="http://schemas.openxmlformats.org/spreadsheetml/2006/main" count="767" uniqueCount="293">
  <si>
    <t>Дума Александровского городского поселения</t>
  </si>
  <si>
    <t>315</t>
  </si>
  <si>
    <t>316</t>
  </si>
  <si>
    <t>Вед</t>
  </si>
  <si>
    <t>Рз, ПР</t>
  </si>
  <si>
    <t>ЦСР</t>
  </si>
  <si>
    <t>ВР</t>
  </si>
  <si>
    <t>Наименование расходов</t>
  </si>
  <si>
    <t>1</t>
  </si>
  <si>
    <t>2</t>
  </si>
  <si>
    <t>3</t>
  </si>
  <si>
    <t>4</t>
  </si>
  <si>
    <t>5</t>
  </si>
  <si>
    <t>6</t>
  </si>
  <si>
    <t>0100</t>
  </si>
  <si>
    <t/>
  </si>
  <si>
    <t>Общегосударственные вопросы</t>
  </si>
  <si>
    <t>0102</t>
  </si>
  <si>
    <t>0103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</si>
  <si>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</si>
  <si>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0104</t>
  </si>
  <si>
    <t>Другие общегосударственные вопросы</t>
  </si>
  <si>
    <t>0106</t>
  </si>
  <si>
    <t>0113</t>
  </si>
  <si>
    <t>0400</t>
  </si>
  <si>
    <t>Национальная экономика</t>
  </si>
  <si>
    <t>0409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</si>
  <si>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</si>
  <si>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</si>
  <si>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</si>
  <si>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</si>
  <si>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</si>
  <si>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</si>
  <si>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</si>
  <si>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</si>
  <si>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</si>
  <si>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</si>
  <si>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</si>
  <si>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</si>
  <si>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1102</t>
  </si>
  <si>
    <t>Массовый спорт</t>
  </si>
  <si>
    <t>0111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</si>
  <si>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</si>
  <si>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</si>
  <si>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</si>
  <si>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</si>
  <si>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</si>
  <si>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</si>
  <si>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</si>
  <si>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</si>
  <si>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</si>
  <si>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312</t>
  </si>
  <si>
    <t>Администрация Александровского городского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</si>
  <si>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</si>
  <si>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</si>
  <si>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</si>
  <si>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</si>
  <si>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</si>
  <si>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</si>
  <si>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</si>
  <si>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Составление протоколов об административных правонарушениях</t>
  </si>
  <si>
    <t>Дорожное хозяйство (дорожные фонды)</t>
  </si>
  <si>
    <t>Благоустройство</t>
  </si>
  <si>
    <t>600</t>
  </si>
  <si>
    <t>Предоставление субсидий бюджетным, автономным учреждениям и иным некоммерческим организациям</t>
  </si>
  <si>
    <t>0412</t>
  </si>
  <si>
    <t>Другие вопросы в области национальной экономики</t>
  </si>
  <si>
    <t>Организация освещения улиц</t>
  </si>
  <si>
    <t>Непрограммные мероприятия</t>
  </si>
  <si>
    <t>Материальная помощь гражданам, пострадавшим от стихийных бедствий и чрезвычайных ситуаций</t>
  </si>
  <si>
    <t>Утверждено решением о бюджете</t>
  </si>
  <si>
    <t>Уточненный годовой план</t>
  </si>
  <si>
    <t>Фактически исполнено</t>
  </si>
  <si>
    <t>Процент исполнения к уточненному плану, %</t>
  </si>
  <si>
    <t>Отклонение показателя исполнения от планового показателя</t>
  </si>
  <si>
    <t xml:space="preserve">     к решению Думы</t>
  </si>
  <si>
    <t>от __________ № _____</t>
  </si>
  <si>
    <t>Обеспечение деятельности органов местного самоуправления Александровского городского поселения</t>
  </si>
  <si>
    <t>Обеспечение деятельности органов местного самоуправления Александровского городского поселения на исполнение государственных полномочий</t>
  </si>
  <si>
    <t>Резервный фонд администрации  Александровского городского поселения</t>
  </si>
  <si>
    <t>Исполнение решений судов, вступивших в законную силу, и оплата государственной пошлины</t>
  </si>
  <si>
    <t>Реализация политики органов местного самоуправления Александровского городского поселения в области приватизации и управления муниципальной собственностью</t>
  </si>
  <si>
    <t>Обеспечение деятельности бюджетных учреждений и некоммерческих организаций</t>
  </si>
  <si>
    <t>Муниципальная программа Александровского городского поселения «Развитие транспортной инфраструктуры»</t>
  </si>
  <si>
    <t>Содержание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</t>
  </si>
  <si>
    <t>Межбюджетные трансферты</t>
  </si>
  <si>
    <t>Подпрограмма "Повышение безопасности дорожного движения на автомобильных дорогах общего пользования местного значения"</t>
  </si>
  <si>
    <t>Уплата ежемесячных взносов на капитальный ремонт общего имущества в многоквартирном доме</t>
  </si>
  <si>
    <t>Водоснабжение питьевой водой жителей п.Луньевка</t>
  </si>
  <si>
    <t>Содержание кладбищ</t>
  </si>
  <si>
    <t>Благоустройство территории</t>
  </si>
  <si>
    <t>в т.ч. техническое обслуживание сетей уличного освещения</t>
  </si>
  <si>
    <t>Пенсии за выслугу лет лицам, замещавшим муниципальные должности муниципального образования, муниципальным служащим Александровского городского поселения</t>
  </si>
  <si>
    <t>Глава городского поселения - председатель Думы Александровского городского поселения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</si>
  <si>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</si>
  <si>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Контрольно-ревизионная комиссия Александровского городского поселения</t>
  </si>
  <si>
    <t>90 0 00 00000</t>
  </si>
  <si>
    <t>91 0 00 00000</t>
  </si>
  <si>
    <t>91 0 00 01040</t>
  </si>
  <si>
    <t>Расходы на выплаты  персоналу в целях обеспечения выполнения функций органами местного самоуправления</t>
  </si>
  <si>
    <t>Закупка товаров, работ и услуг для обеспечения муниципальных нужд</t>
  </si>
  <si>
    <t>92 0 00 00000</t>
  </si>
  <si>
    <t>Осуществление полномочий по созданию и организации деятельности административных комиссий</t>
  </si>
  <si>
    <t>93 0 00 00000</t>
  </si>
  <si>
    <t>Мероприятия, осуществляемые органами местного самоуправления Александровского городского поселения, в рамках непрограммных направлений расходов</t>
  </si>
  <si>
    <t>93 0 00 00200</t>
  </si>
  <si>
    <t>93 0 00 00100</t>
  </si>
  <si>
    <t>93 0 00 00350</t>
  </si>
  <si>
    <t>94 0 00 00000</t>
  </si>
  <si>
    <t>94 0 00 00410</t>
  </si>
  <si>
    <t>95 0 00 00000</t>
  </si>
  <si>
    <t>02 0 00 00000</t>
  </si>
  <si>
    <t>02 1 00 00000</t>
  </si>
  <si>
    <t>02 1 00 00100</t>
  </si>
  <si>
    <t>Исполнение решений судов, вступивших в законную силу, и оплата государственной пошлины за счет средств дорожного фонда</t>
  </si>
  <si>
    <t>02 1 03 00000</t>
  </si>
  <si>
    <t>Основные мероприятия «Ремонт автомобильных дорог общего пользования местного значения Александровского городского поселения и дорожных сооружений на них»</t>
  </si>
  <si>
    <t>02 1 04 00000</t>
  </si>
  <si>
    <t>Основные мероприятия «Содержание 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них»</t>
  </si>
  <si>
    <t>02 1 04 20070</t>
  </si>
  <si>
    <t>02 2 00 00000</t>
  </si>
  <si>
    <t>02 2 05 00000</t>
  </si>
  <si>
    <t>Основные мероприятия «Развитие системы организации движения транспортных средств и пешеходов и повышение безопасности дорожных условий»</t>
  </si>
  <si>
    <t>94 0 00 00430</t>
  </si>
  <si>
    <t>03 0 00 00000</t>
  </si>
  <si>
    <t>Капитальные вложения в объекты муниципальной собственности</t>
  </si>
  <si>
    <t>93 0 00 00360</t>
  </si>
  <si>
    <t>93 0 00 00370</t>
  </si>
  <si>
    <t>93 0 00 00310</t>
  </si>
  <si>
    <t>93 0 00 00320</t>
  </si>
  <si>
    <t>93 0 00 00330</t>
  </si>
  <si>
    <t>Культура, кинематография</t>
  </si>
  <si>
    <t xml:space="preserve">95 0 00 00510 </t>
  </si>
  <si>
    <t>95 0 00 00520</t>
  </si>
  <si>
    <t xml:space="preserve">95 0 00 00530 </t>
  </si>
  <si>
    <t xml:space="preserve">95 0 00 00590 </t>
  </si>
  <si>
    <t>93 0 00 10000</t>
  </si>
  <si>
    <t>Физическая культура</t>
  </si>
  <si>
    <t xml:space="preserve">95 0 00 00540 </t>
  </si>
  <si>
    <t>91 0 00 01020</t>
  </si>
  <si>
    <t>91 0 00 01030</t>
  </si>
  <si>
    <t>91 0 00 01060</t>
  </si>
  <si>
    <t>ИТОГО</t>
  </si>
  <si>
    <t xml:space="preserve">          Приложение 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</si>
  <si>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</si>
  <si>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</si>
  <si>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Александровского городского поселения «Обеспечение безопасности граждан»</t>
  </si>
  <si>
    <t>Подпрограмма «Защита населения и территории от чрезвычайных ситуаций природного и техногенного характера»</t>
  </si>
  <si>
    <t>Основные мероприятия «Снижение общего уровня риска возникновения ЧС природного и техногенного характера»</t>
  </si>
  <si>
    <t>Разработка паспорта безопасности территории Александровского городского поселения</t>
  </si>
  <si>
    <t>Подпрограмма «Организация и осуществление мероприятий по территориальной и гражданской обороне»</t>
  </si>
  <si>
    <t>Основные мероприятия «Снижение ожидаемого количества погибших и пострадавших при опасностях, возникающих при ведении военных действий и вследствие этих действий»</t>
  </si>
  <si>
    <t>Изготовление и приобретение памяток, информационных стендов, наглядных пособий по вопросам гражданской обороны</t>
  </si>
  <si>
    <t>Основные мероприятия «Снижение количества пожаров»</t>
  </si>
  <si>
    <t>Приобретение пожарных щитов, знаков, огнетушителей, пожарного инвентаря</t>
  </si>
  <si>
    <t>Основные мероприятия «Снижение количества происшествий на водных объектах»</t>
  </si>
  <si>
    <t>Приобретение и установка информационных знаков «Купание запрещено»</t>
  </si>
  <si>
    <t>0300</t>
  </si>
  <si>
    <t>0309</t>
  </si>
  <si>
    <t>01 0 00 00000</t>
  </si>
  <si>
    <t>01 1 00 00000</t>
  </si>
  <si>
    <t>01 1 02 00000</t>
  </si>
  <si>
    <t>01 1 02 10030</t>
  </si>
  <si>
    <t>01 2 00 00000</t>
  </si>
  <si>
    <t>01 3 00 00000</t>
  </si>
  <si>
    <t>01 4 00 00000</t>
  </si>
  <si>
    <t>02 2 05  20010</t>
  </si>
  <si>
    <t>Оборудование нерегулируемых пешеходных переходов средствами организации дорожного движения (комплексное обустройство пешеходных переходов)</t>
  </si>
  <si>
    <t xml:space="preserve">95 0 00 00610 </t>
  </si>
  <si>
    <t>Выполнение работ по пожарной безопасности в муниципальных бюджетных учреждениях Александровского городского поселения</t>
  </si>
  <si>
    <t>96 0 00 00000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</si>
  <si>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</si>
  <si>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Муниципальная программа Александровского городского поселения «Формирование комфортной городской среды»</t>
  </si>
  <si>
    <t>Основные мероприятия «Благоустройство дворовых территорий»</t>
  </si>
  <si>
    <t>06 0 00 00000</t>
  </si>
  <si>
    <t>06 0 01 00000</t>
  </si>
  <si>
    <t>94 0 00 00470</t>
  </si>
  <si>
    <t>05 0 00 00000</t>
  </si>
  <si>
    <t>05 0 01 00000</t>
  </si>
  <si>
    <t>Муниципальная программа Александровского городского поселения "Приобретение в муниципальную собственность Александровского городского поселения помещений (жилых помещений)"</t>
  </si>
  <si>
    <t>93 0 00 00390</t>
  </si>
  <si>
    <t>93 0 00 00400</t>
  </si>
  <si>
    <t xml:space="preserve">Организация в границах поселения водоснабжения </t>
  </si>
  <si>
    <t>91 0 00 01010</t>
  </si>
  <si>
    <t>92 0 00 2П040</t>
  </si>
  <si>
    <t>92 0 00 2П060</t>
  </si>
  <si>
    <t>92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</si>
  <si>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</si>
  <si>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94 0 00 00450</t>
  </si>
  <si>
    <t>94 0 00 00480</t>
  </si>
  <si>
    <t>Подпрограмма «Обеспечение первичных мер пожарной безопасности»</t>
  </si>
  <si>
    <t>Подпрограмма «Обеспечение безопасности на водных объектах»</t>
  </si>
  <si>
    <t>0405</t>
  </si>
  <si>
    <t>Сельское хозяйство и рыболовство</t>
  </si>
  <si>
    <t>92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</si>
  <si>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</si>
  <si>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Александровского городского поселения</t>
  </si>
  <si>
    <t>02 1 03 SТ040</t>
  </si>
  <si>
    <t>02 2 05  20030</t>
  </si>
  <si>
    <t>Замена и установка на участках улично-дорожной сети дорожных ограждений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</si>
  <si>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в Александровском городском поселении</t>
  </si>
  <si>
    <t>94 0 00 00490</t>
  </si>
  <si>
    <t>Расходы на кадастровые работы по изготовлению кадастровой документации</t>
  </si>
  <si>
    <t>94 0 00 00460</t>
  </si>
  <si>
    <t>Обеспечение мероприятий по капитальному ремонту и ремонту муниципального жилищного фонда</t>
  </si>
  <si>
    <t>Подготовка котельной п.Лытвенский к отопительному сезону</t>
  </si>
  <si>
    <t>Поддержка муниципальных программ формирования современной городской среды в Александровском городском поселении</t>
  </si>
  <si>
    <t>06 0 01 SЖ090</t>
  </si>
  <si>
    <t>Поддержка муниципальных программ формирования современной городской среды в Александровском городском поселении (расходы, не софинансируемые из федерального бюджета)</t>
  </si>
  <si>
    <t>08 0 00 00000</t>
  </si>
  <si>
    <t>08 0 01 00000</t>
  </si>
  <si>
    <t>08 0 01 L4670</t>
  </si>
  <si>
    <t xml:space="preserve">95 0 00 00650 </t>
  </si>
  <si>
    <t>Выполнение работ по ремонту системы пожарной безопасности и системы видеонаблюдения</t>
  </si>
  <si>
    <t>96 0 00 SР080</t>
  </si>
  <si>
    <t>Софинансирование проектов инициативного бюджетирования</t>
  </si>
  <si>
    <t>09 0 00 00000</t>
  </si>
  <si>
    <t>Приоритетный муниципальный проект «Приведение в нормативное состояние объектов общественной инфраструктуры муниципального значения Александровского городского поселения в рамках приоритетного регионального проекта «Приведение в нормативное состояние объектов общественной инфраструктуры муниципального значения» на 2018 год»</t>
  </si>
  <si>
    <t>09 0 03 SР040</t>
  </si>
  <si>
    <t>Ремонт пола в зрительном зале и фойе, расположенных по адресу: Пермский край, ул. г. Александровск, ул. Ленина, 16</t>
  </si>
  <si>
    <t>Расходы на оформление технической документации, получение справок по муниципальному имуществу</t>
  </si>
  <si>
    <t>Расходы на оформление технической документации, получение справок для постановки на учет бесхозяйного имущества</t>
  </si>
  <si>
    <t xml:space="preserve">Расходы по оформлению отчетов о рыночной стоимости земельных участков, государственная собственность на которые не разграничена и которые расположены в границах Александровского городского поселения </t>
  </si>
  <si>
    <t>Глава городского поселения – глава администрации Александровского городского поселения</t>
  </si>
  <si>
    <t>Обеспечение эксплуатации, учета, сохранности и использования недвижимого имущества, нежилых помещений, зданий, сооружений, земельных участков</t>
  </si>
  <si>
    <t>01 1 01 00000</t>
  </si>
  <si>
    <t>Основные мероприятия «Повышение уровня безопасности граждан»</t>
  </si>
  <si>
    <t>01 1 01 10010</t>
  </si>
  <si>
    <t>Подготовка и обучение членов КЧС и ОПБ Александровского городского поселения</t>
  </si>
  <si>
    <t>01 1 02 10020</t>
  </si>
  <si>
    <t xml:space="preserve">Изготовление и приобретение памяток, листовок, баннеров, информационных стендов по предупреждению ЧС природного и техногенного характера, а также действиям при возникновении ЧС </t>
  </si>
  <si>
    <t>01 2 01 00000</t>
  </si>
  <si>
    <t>01 2 01 10040</t>
  </si>
  <si>
    <t>01 3 01 00000</t>
  </si>
  <si>
    <t>01 3 01 10050</t>
  </si>
  <si>
    <t>Приобретение баннеров, плакатов, листовок на противопожарную тематику</t>
  </si>
  <si>
    <t>01 3 01 10060</t>
  </si>
  <si>
    <t>01 4 01 00000</t>
  </si>
  <si>
    <t>01 4 01 10070</t>
  </si>
  <si>
    <t>Подпрограмма «Совершенствование и развитие сети автомобильных дорог общего пользования местного значения»</t>
  </si>
  <si>
    <t xml:space="preserve">в т.ч. ремонт автомобильной дороги местного значения в г.Александровске по ул.Ленина: 
- участок от пересечения с ул.Войкова до пересечения с ул.Калинина;
- участок от пересечения с ул.Чернышевского до здания № 39 ул.Ленина
</t>
  </si>
  <si>
    <t xml:space="preserve">в т.ч. ремонт автомобильной дороги местного значения в г.Александровске по ул. Чернышевского;  по ул. Ким: - участок от пересечения с ул. Чернышевского до пересечения с ул.Максима Горького; по ул. Максима Горького: - участок от пересечения с ул. Ким до пересечения с ул.Халтурина; по ул. Халтурина: 
- участок от пересечения с ул. Чернышевского до пересечения с ул.Уральская
</t>
  </si>
  <si>
    <t>03 0 01 00000</t>
  </si>
  <si>
    <t xml:space="preserve">Основное мероприятие «Приобретение жилых помещений» </t>
  </si>
  <si>
    <t>03 0 01 SР040</t>
  </si>
  <si>
    <t>в т.ч. приобретение в собственность Александровского городского поселения помещений (жилых помещений) в 2019 году</t>
  </si>
  <si>
    <t>04 0 00 00000</t>
  </si>
  <si>
    <t xml:space="preserve">Муниципальная адресная программа «Расселение аварийного жилищного фонда на территории Александровского городского поселения в 2019-2020 годы» </t>
  </si>
  <si>
    <t>04 0 01 00000</t>
  </si>
  <si>
    <t>Основное мероприятие «Расселение жилищного фонда»</t>
  </si>
  <si>
    <t>04 0 01 SЖ160</t>
  </si>
  <si>
    <t>Мероприятия по расселению жилищного фонда на территории Пермского края, признанного аварийным после 01 января 2012 г.</t>
  </si>
  <si>
    <t>в т.ч. расселение многоквартирного дома по адресу: г.Александровск, ул.Кирова, 33,35,37</t>
  </si>
  <si>
    <t>Организация в границах поселения тепло-, газоснабжения</t>
  </si>
  <si>
    <t xml:space="preserve">в т.ч. благоустройство дворовых территорий, расположенных по адресу: г.Александровск, ул.Халтурина, д.3, ул.Пушкина, д.37, ул.Мехоношина, д.2;
благоустройство общественной территории, расположенной по адресу: г.Александровск, ул.Пионерская, д.10а
</t>
  </si>
  <si>
    <t xml:space="preserve">в.т.ч. благоустройство дворовых территорий, расположенных по адресу: г.Александровск, ул.Халтурина, д.3, ул.Пушкина, д.37, ул.Мехоношина, д.2;
благоустройство общественной территории, расположенной по адресу: г.Александровск, ул.Пионерская, д.10а
</t>
  </si>
  <si>
    <t>06 0 02 00000</t>
  </si>
  <si>
    <t>Основные мероприятия «Благоустройство общественных территорий» </t>
  </si>
  <si>
    <t>06 0 02 SЖ090</t>
  </si>
  <si>
    <t>в т.ч. благоустройство сквера, расположенного по адресу: г.Александровск, ул.Пионерская, д.10а</t>
  </si>
  <si>
    <t xml:space="preserve">в т.ч. стоимость электроэнергии </t>
  </si>
  <si>
    <t>Муниципальная программа Александровского городского поселения «Развитие Культуры»</t>
  </si>
  <si>
    <t>Основное мероприятие «Выполнение ремонтных работ (текущий ремонт)»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</si>
  <si>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</si>
  <si>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в т.ч. выполнение работ по ремонту основания пола фойе здания городского дворца культуры, расположенного по адресу: Пермский край, г.Александровск, ул.Ленина, 21а</t>
  </si>
  <si>
    <t>МБУ «Городской Дворец культуры"</t>
  </si>
  <si>
    <t>МБУ «Краеведческий музей"</t>
  </si>
  <si>
    <t>МБУ «Центральная городская библиотека"</t>
  </si>
  <si>
    <t>в т.ч. ремонт пола фойе здания городского дворца культуры в г.Александровск</t>
  </si>
  <si>
    <t>0802</t>
  </si>
  <si>
    <t>Кинематография</t>
  </si>
  <si>
    <t>МБУ «Юпитер"</t>
  </si>
  <si>
    <t>93 0 00 2C180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</si>
  <si>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</si>
  <si>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Александровского городского поселения «Спорт»</t>
  </si>
  <si>
    <t>Основное мероприятие «Устройство крытых спортивных площадок»</t>
  </si>
  <si>
    <t>05 0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</si>
  <si>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культуры и спортом</t>
  </si>
  <si>
    <t>в т.ч. текущий ремонт спортивного зала, помещения для переодевания, включая замену шкафов для переодевания, душевых и санитарных узлов, расположенных по адресу: Пермский край, г.Александровск, ул.Ленина, 21а</t>
  </si>
  <si>
    <t>326</t>
  </si>
  <si>
    <t>Администрация Александровского муниципального района Пермского края</t>
  </si>
  <si>
    <t>94 0 00 00510</t>
  </si>
  <si>
    <t>Аварийно-восстановительные работы по ремонту кровли многоквартирного жилого дома, расположенного по адресу: г.Александровск, ул. 111- Интернационала, д. 18</t>
  </si>
  <si>
    <t>93 0 00 00380</t>
  </si>
  <si>
    <t>Разработка схем тепло-, водоснабжения на территории Александровского городского поселения</t>
  </si>
  <si>
    <t>93 0 00 00800</t>
  </si>
  <si>
    <t>06 0 F2 55550</t>
  </si>
  <si>
    <t>Задолженность по субсидиям на выполнение муниципального задания муниципальным бюджетным учреждениям за 2018 год</t>
  </si>
  <si>
    <t>1014</t>
  </si>
  <si>
    <t>в т.ч. ремонт автомобильной дороги местного значения в г.Александровске по ул.Войкова: участок от пересечения с ул.Кирова до пересечения с ул.Кооперативная</t>
  </si>
  <si>
    <t>Председатель Думы Александровского городского поселения</t>
  </si>
  <si>
    <t>Субсидия на оказание финансовой помощи в целях предупреждения банкротства и восстановления платежеспособности ООО "Доверие"</t>
  </si>
  <si>
    <t>Расходы бюджета Александровского городского поселения за 2019 год по ведомственной структуре расходов бюджета, тыс.рублей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</si>
</sst>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 shrinkToFit="1"/>
    </xf>
    <xf numFmtId="173" fontId="23" fillId="0" borderId="10" xfId="0" applyNumberFormat="1" applyFont="1" applyFill="1" applyBorder="1" applyAlignment="1">
      <alignment horizontal="center" vertical="center" wrapText="1" shrinkToFit="1"/>
    </xf>
    <xf numFmtId="49" fontId="2" fillId="24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24" borderId="10" xfId="55" applyNumberFormat="1" applyFont="1" applyFill="1" applyBorder="1" applyAlignment="1">
      <alignment horizontal="center" vertical="center"/>
      <protection/>
    </xf>
    <xf numFmtId="0" fontId="2" fillId="24" borderId="10" xfId="55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>
      <alignment horizontal="center" vertical="center"/>
    </xf>
    <xf numFmtId="0" fontId="2" fillId="24" borderId="10" xfId="53" applyNumberFormat="1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NumberFormat="1" applyFont="1" applyFill="1" applyBorder="1" applyAlignment="1">
      <alignment horizontal="left" vertical="center" wrapText="1"/>
    </xf>
    <xf numFmtId="0" fontId="2" fillId="24" borderId="12" xfId="55" applyNumberFormat="1" applyFont="1" applyFill="1" applyBorder="1" applyAlignment="1">
      <alignment horizontal="left" vertical="center" wrapText="1"/>
      <protection/>
    </xf>
    <xf numFmtId="49" fontId="2" fillId="24" borderId="12" xfId="55" applyNumberFormat="1" applyFont="1" applyFill="1" applyBorder="1" applyAlignment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0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56" applyNumberFormat="1" applyFont="1" applyFill="1" applyBorder="1" applyAlignment="1">
      <alignment horizontal="center" vertical="center"/>
      <protection/>
    </xf>
    <xf numFmtId="0" fontId="2" fillId="24" borderId="10" xfId="56" applyNumberFormat="1" applyFont="1" applyFill="1" applyBorder="1" applyAlignment="1">
      <alignment horizontal="left" vertical="center" wrapText="1"/>
      <protection/>
    </xf>
    <xf numFmtId="49" fontId="2" fillId="24" borderId="10" xfId="56" applyNumberFormat="1" applyFont="1" applyFill="1" applyBorder="1" applyAlignment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left" vertical="center" wrapText="1"/>
    </xf>
    <xf numFmtId="172" fontId="2" fillId="25" borderId="10" xfId="0" applyNumberFormat="1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10" xfId="5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49" fontId="2" fillId="24" borderId="11" xfId="5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49" fontId="3" fillId="24" borderId="10" xfId="56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shrinkToFit="1"/>
    </xf>
    <xf numFmtId="49" fontId="3" fillId="24" borderId="12" xfId="0" applyNumberFormat="1" applyFont="1" applyFill="1" applyBorder="1" applyAlignment="1">
      <alignment horizontal="center" vertical="center"/>
    </xf>
    <xf numFmtId="0" fontId="3" fillId="24" borderId="10" xfId="55" applyNumberFormat="1" applyFont="1" applyFill="1" applyBorder="1" applyAlignment="1">
      <alignment horizontal="left" vertical="center" wrapText="1"/>
      <protection/>
    </xf>
    <xf numFmtId="0" fontId="3" fillId="24" borderId="12" xfId="55" applyNumberFormat="1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2" fillId="24" borderId="14" xfId="55" applyNumberFormat="1" applyFont="1" applyFill="1" applyBorder="1" applyAlignment="1">
      <alignment horizontal="center" vertical="center"/>
      <protection/>
    </xf>
    <xf numFmtId="0" fontId="2" fillId="24" borderId="14" xfId="55" applyNumberFormat="1" applyFont="1" applyFill="1" applyBorder="1" applyAlignment="1">
      <alignment horizontal="left" vertical="center" wrapText="1"/>
      <protection/>
    </xf>
    <xf numFmtId="49" fontId="2" fillId="0" borderId="15" xfId="0" applyNumberFormat="1" applyFont="1" applyBorder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left" vertical="center" wrapText="1" shrinkToFi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justify" vertical="center" wrapText="1"/>
    </xf>
    <xf numFmtId="0" fontId="3" fillId="24" borderId="12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24" borderId="16" xfId="56" applyNumberFormat="1" applyFont="1" applyFill="1" applyBorder="1" applyAlignment="1">
      <alignment horizontal="center" vertical="center" wrapText="1"/>
      <protection/>
    </xf>
    <xf numFmtId="0" fontId="2" fillId="2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25" borderId="10" xfId="54" applyNumberFormat="1" applyFont="1" applyFill="1" applyBorder="1" applyAlignment="1">
      <alignment horizontal="left" vertical="top" wrapText="1"/>
      <protection/>
    </xf>
    <xf numFmtId="173" fontId="2" fillId="25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/>
    </xf>
    <xf numFmtId="49" fontId="2" fillId="24" borderId="11" xfId="55" applyNumberFormat="1" applyFont="1" applyFill="1" applyBorder="1" applyAlignment="1">
      <alignment horizontal="center" vertical="center"/>
      <protection/>
    </xf>
    <xf numFmtId="49" fontId="2" fillId="0" borderId="18" xfId="0" applyNumberFormat="1" applyFont="1" applyBorder="1" applyAlignment="1">
      <alignment horizontal="left" vertical="center" wrapText="1" shrinkToFit="1"/>
    </xf>
    <xf numFmtId="49" fontId="2" fillId="24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10" xfId="54" applyNumberFormat="1" applyFont="1" applyFill="1" applyBorder="1" applyAlignment="1">
      <alignment horizontal="left" vertical="center" wrapText="1" shrinkToFit="1"/>
      <protection/>
    </xf>
    <xf numFmtId="0" fontId="2" fillId="0" borderId="10" xfId="0" applyFont="1" applyBorder="1" applyAlignment="1">
      <alignment/>
    </xf>
    <xf numFmtId="0" fontId="2" fillId="24" borderId="0" xfId="0" applyFont="1" applyFill="1" applyAlignment="1">
      <alignment horizontal="left" vertical="center" wrapText="1"/>
    </xf>
    <xf numFmtId="0" fontId="2" fillId="24" borderId="11" xfId="55" applyFont="1" applyFill="1" applyBorder="1" applyAlignment="1">
      <alignment horizontal="center" vertical="center"/>
      <protection/>
    </xf>
    <xf numFmtId="49" fontId="2" fillId="24" borderId="18" xfId="55" applyNumberFormat="1" applyFont="1" applyFill="1" applyBorder="1" applyAlignment="1">
      <alignment horizontal="center" vertical="center"/>
      <protection/>
    </xf>
    <xf numFmtId="0" fontId="2" fillId="24" borderId="13" xfId="53" applyNumberFormat="1" applyFont="1" applyFill="1" applyBorder="1" applyAlignment="1">
      <alignment horizontal="left" vertical="center" wrapText="1"/>
      <protection/>
    </xf>
    <xf numFmtId="49" fontId="2" fillId="0" borderId="14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49" fontId="3" fillId="24" borderId="17" xfId="56" applyNumberFormat="1" applyFont="1" applyFill="1" applyBorder="1" applyAlignment="1">
      <alignment horizontal="center" vertical="center"/>
      <protection/>
    </xf>
    <xf numFmtId="49" fontId="3" fillId="25" borderId="10" xfId="0" applyNumberFormat="1" applyFont="1" applyFill="1" applyBorder="1" applyAlignment="1">
      <alignment horizontal="center" vertical="center" wrapText="1"/>
    </xf>
    <xf numFmtId="49" fontId="2" fillId="25" borderId="11" xfId="55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justify" vertical="center" wrapText="1"/>
    </xf>
    <xf numFmtId="49" fontId="2" fillId="24" borderId="13" xfId="56" applyNumberFormat="1" applyFont="1" applyFill="1" applyBorder="1" applyAlignment="1">
      <alignment horizontal="left" vertical="center" wrapText="1"/>
      <protection/>
    </xf>
    <xf numFmtId="172" fontId="3" fillId="25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4 3" xfId="54"/>
    <cellStyle name="Обычный 2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27"/>
  <sheetViews>
    <sheetView tabSelected="1" view="pageBreakPreview" zoomScale="80" zoomScaleSheetLayoutView="80" zoomScalePageLayoutView="0" workbookViewId="0" topLeftCell="A1">
      <selection activeCell="A5" sqref="A5:J5"/>
    </sheetView>
  </sheetViews>
  <sheetFormatPr defaultColWidth="9.00390625" defaultRowHeight="12.75" outlineLevelRow="6"/>
  <cols>
    <col min="1" max="1" width="5.125" style="1" customWidth="1"/>
    <col min="2" max="2" width="6.125" style="1" customWidth="1"/>
    <col min="3" max="3" width="12.125" style="1" customWidth="1"/>
    <col min="4" max="4" width="5.375" style="1" customWidth="1"/>
    <col min="5" max="5" width="62.25390625" style="1" customWidth="1"/>
    <col min="6" max="6" width="10.875" style="1" customWidth="1"/>
    <col min="7" max="7" width="11.125" style="1" customWidth="1"/>
    <col min="8" max="8" width="11.75390625" style="1" customWidth="1"/>
    <col min="9" max="9" width="12.00390625" style="1" customWidth="1"/>
    <col min="10" max="10" width="11.625" style="1" customWidth="1"/>
    <col min="11" max="16384" width="9.125" style="1" customWidth="1"/>
  </cols>
  <sheetData>
    <row r="1" spans="5:10" ht="15.75" customHeight="1">
      <c r="E1" s="122"/>
      <c r="F1" s="122"/>
      <c r="G1" s="4"/>
      <c r="H1" s="4"/>
      <c r="I1" s="123" t="s">
        <v>143</v>
      </c>
      <c r="J1" s="123"/>
    </row>
    <row r="2" spans="5:10" ht="15.75" customHeight="1">
      <c r="E2" s="3"/>
      <c r="F2" s="3"/>
      <c r="G2" s="4"/>
      <c r="H2" s="4"/>
      <c r="I2" s="123" t="s">
        <v>75</v>
      </c>
      <c r="J2" s="123"/>
    </row>
    <row r="3" spans="5:10" ht="15.75" customHeight="1">
      <c r="E3" s="122"/>
      <c r="F3" s="122"/>
      <c r="G3" s="4"/>
      <c r="H3" s="4"/>
      <c r="I3" s="123" t="s">
        <v>76</v>
      </c>
      <c r="J3" s="123"/>
    </row>
    <row r="4" spans="5:10" ht="15.75" customHeight="1">
      <c r="E4" s="3"/>
      <c r="F4" s="3"/>
      <c r="G4" s="4"/>
      <c r="H4" s="4"/>
      <c r="I4" s="3"/>
      <c r="J4" s="3"/>
    </row>
    <row r="5" spans="1:10" ht="29.25" customHeight="1">
      <c r="A5" s="121" t="s">
        <v>292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6:10" ht="10.5" customHeight="1">
      <c r="F6" s="5"/>
      <c r="G6" s="5"/>
      <c r="H6" s="5"/>
      <c r="I6" s="5"/>
      <c r="J6" s="5"/>
    </row>
    <row r="7" spans="1:10" ht="70.5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</row>
    <row r="8" spans="1:10" ht="12.75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6" t="s">
        <v>13</v>
      </c>
      <c r="G8" s="6">
        <v>7</v>
      </c>
      <c r="H8" s="6">
        <v>8</v>
      </c>
      <c r="I8" s="7">
        <v>9</v>
      </c>
      <c r="J8" s="6">
        <v>10</v>
      </c>
    </row>
    <row r="9" spans="1:10" ht="20.25" customHeight="1">
      <c r="A9" s="48" t="s">
        <v>51</v>
      </c>
      <c r="B9" s="15"/>
      <c r="C9" s="15"/>
      <c r="D9" s="15"/>
      <c r="E9" s="49" t="s">
        <v>52</v>
      </c>
      <c r="F9" s="50">
        <f>+F10+F48+F74+F100+F154+F178+F189</f>
        <v>48933.600000000006</v>
      </c>
      <c r="G9" s="50">
        <f>+G10+G48+G74+G100+G154+G178+G189</f>
        <v>25945.500000000004</v>
      </c>
      <c r="H9" s="50">
        <f>+H10+H48+H74+H100+H154+H178+H189</f>
        <v>25944.900000000005</v>
      </c>
      <c r="I9" s="8">
        <f aca="true" t="shared" si="0" ref="I9:I14">H9/G9*100</f>
        <v>99.99768746025323</v>
      </c>
      <c r="J9" s="50">
        <f>+J10+J48+J74+J100+J154+J178+J189</f>
        <v>0.5999999999999999</v>
      </c>
    </row>
    <row r="10" spans="1:10" s="9" customFormat="1" ht="18.75" customHeight="1">
      <c r="A10" s="48"/>
      <c r="B10" s="44" t="s">
        <v>14</v>
      </c>
      <c r="C10" s="44"/>
      <c r="D10" s="44"/>
      <c r="E10" s="51" t="s">
        <v>16</v>
      </c>
      <c r="F10" s="52">
        <f>+F11+F27+F32</f>
        <v>10484.500000000002</v>
      </c>
      <c r="G10" s="52">
        <f>+G11+G27+G32</f>
        <v>3815.8</v>
      </c>
      <c r="H10" s="52">
        <f>+H11+H27+H32</f>
        <v>3815.2000000000003</v>
      </c>
      <c r="I10" s="10">
        <f t="shared" si="0"/>
        <v>99.98427590544578</v>
      </c>
      <c r="J10" s="52">
        <f>+J11+J27+J32</f>
        <v>0.5999999999999999</v>
      </c>
    </row>
    <row r="11" spans="1:10" ht="39" customHeight="1">
      <c r="A11" s="48"/>
      <c r="B11" s="18" t="s">
        <v>20</v>
      </c>
      <c r="C11" s="23"/>
      <c r="D11" s="24"/>
      <c r="E11" s="25" t="s">
        <v>53</v>
      </c>
      <c r="F11" s="53">
        <f>+F12</f>
        <v>9801.300000000001</v>
      </c>
      <c r="G11" s="53">
        <f>+G12</f>
        <v>3586.1000000000004</v>
      </c>
      <c r="H11" s="53">
        <f>+H12</f>
        <v>3585.5000000000005</v>
      </c>
      <c r="I11" s="10">
        <f t="shared" si="0"/>
        <v>99.98326873204874</v>
      </c>
      <c r="J11" s="53">
        <f>+J12</f>
        <v>0.5999999999999999</v>
      </c>
    </row>
    <row r="12" spans="1:171" s="12" customFormat="1" ht="18" customHeight="1">
      <c r="A12" s="48"/>
      <c r="B12" s="18"/>
      <c r="C12" s="26" t="s">
        <v>96</v>
      </c>
      <c r="D12" s="26"/>
      <c r="E12" s="27" t="s">
        <v>68</v>
      </c>
      <c r="F12" s="53">
        <f>+F13+F20</f>
        <v>9801.300000000001</v>
      </c>
      <c r="G12" s="53">
        <f>+G13+G20</f>
        <v>3586.1000000000004</v>
      </c>
      <c r="H12" s="53">
        <f>+H13+H20</f>
        <v>3585.5000000000005</v>
      </c>
      <c r="I12" s="10">
        <f t="shared" si="0"/>
        <v>99.98326873204874</v>
      </c>
      <c r="J12" s="53">
        <f>+J13+J20</f>
        <v>0.5999999999999999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0" ht="26.25" customHeight="1">
      <c r="A13" s="48"/>
      <c r="B13" s="18"/>
      <c r="C13" s="15" t="s">
        <v>97</v>
      </c>
      <c r="D13" s="24"/>
      <c r="E13" s="99" t="s">
        <v>77</v>
      </c>
      <c r="F13" s="53">
        <f>+F14+F16</f>
        <v>9736.7</v>
      </c>
      <c r="G13" s="53">
        <f>+G14+G16</f>
        <v>3584.4000000000005</v>
      </c>
      <c r="H13" s="53">
        <f>+H14+H16</f>
        <v>3584.4000000000005</v>
      </c>
      <c r="I13" s="10">
        <f t="shared" si="0"/>
        <v>100</v>
      </c>
      <c r="J13" s="53">
        <f>+J14+J16</f>
        <v>0</v>
      </c>
    </row>
    <row r="14" spans="1:10" ht="28.5" customHeight="1">
      <c r="A14" s="48"/>
      <c r="B14" s="18"/>
      <c r="C14" s="15" t="s">
        <v>183</v>
      </c>
      <c r="D14" s="24"/>
      <c r="E14" s="19" t="s">
        <v>223</v>
      </c>
      <c r="F14" s="53">
        <f>+F15</f>
        <v>1014.5</v>
      </c>
      <c r="G14" s="53">
        <f>+G15</f>
        <v>396</v>
      </c>
      <c r="H14" s="53">
        <f>+H15</f>
        <v>396</v>
      </c>
      <c r="I14" s="10">
        <f t="shared" si="0"/>
        <v>100</v>
      </c>
      <c r="J14" s="53">
        <f>+J15</f>
        <v>0</v>
      </c>
    </row>
    <row r="15" spans="1:10" ht="28.5" customHeight="1">
      <c r="A15" s="48"/>
      <c r="B15" s="18"/>
      <c r="C15" s="23"/>
      <c r="D15" s="24">
        <v>100</v>
      </c>
      <c r="E15" s="29" t="s">
        <v>99</v>
      </c>
      <c r="F15" s="53">
        <v>1014.5</v>
      </c>
      <c r="G15" s="53">
        <v>396</v>
      </c>
      <c r="H15" s="10">
        <v>396</v>
      </c>
      <c r="I15" s="10">
        <f>H15/G15*100</f>
        <v>100</v>
      </c>
      <c r="J15" s="10">
        <f>G15-H15</f>
        <v>0</v>
      </c>
    </row>
    <row r="16" spans="1:10" ht="18.75" customHeight="1">
      <c r="A16" s="48"/>
      <c r="B16" s="18"/>
      <c r="C16" s="15" t="s">
        <v>98</v>
      </c>
      <c r="D16" s="24"/>
      <c r="E16" s="28" t="s">
        <v>52</v>
      </c>
      <c r="F16" s="53">
        <f>+F17+F18+F19</f>
        <v>8722.2</v>
      </c>
      <c r="G16" s="53">
        <f>+G17+G18+G19</f>
        <v>3188.4000000000005</v>
      </c>
      <c r="H16" s="53">
        <f>+H17+H18+H19</f>
        <v>3188.4000000000005</v>
      </c>
      <c r="I16" s="10">
        <f aca="true" t="shared" si="1" ref="I16:I22">H16/G16*100</f>
        <v>100</v>
      </c>
      <c r="J16" s="10">
        <f aca="true" t="shared" si="2" ref="J16:J79">G16-H16</f>
        <v>0</v>
      </c>
    </row>
    <row r="17" spans="1:10" ht="29.25" customHeight="1">
      <c r="A17" s="48"/>
      <c r="B17" s="18"/>
      <c r="C17" s="23"/>
      <c r="D17" s="24">
        <v>100</v>
      </c>
      <c r="E17" s="29" t="s">
        <v>99</v>
      </c>
      <c r="F17" s="53">
        <v>7999</v>
      </c>
      <c r="G17" s="53">
        <v>3000.8</v>
      </c>
      <c r="H17" s="10">
        <v>3000.8</v>
      </c>
      <c r="I17" s="10">
        <f t="shared" si="1"/>
        <v>100</v>
      </c>
      <c r="J17" s="10">
        <f t="shared" si="2"/>
        <v>0</v>
      </c>
    </row>
    <row r="18" spans="1:10" ht="17.25" customHeight="1">
      <c r="A18" s="48"/>
      <c r="B18" s="18"/>
      <c r="C18" s="23"/>
      <c r="D18" s="24">
        <v>200</v>
      </c>
      <c r="E18" s="62" t="s">
        <v>100</v>
      </c>
      <c r="F18" s="53">
        <v>723.2</v>
      </c>
      <c r="G18" s="53">
        <v>166.8</v>
      </c>
      <c r="H18" s="10">
        <v>166.8</v>
      </c>
      <c r="I18" s="10">
        <f t="shared" si="1"/>
        <v>100</v>
      </c>
      <c r="J18" s="10">
        <f t="shared" si="2"/>
        <v>0</v>
      </c>
    </row>
    <row r="19" spans="1:10" ht="15.75" customHeight="1">
      <c r="A19" s="48"/>
      <c r="B19" s="18"/>
      <c r="C19" s="23"/>
      <c r="D19" s="24">
        <v>800</v>
      </c>
      <c r="E19" s="30" t="s">
        <v>57</v>
      </c>
      <c r="F19" s="53">
        <v>0</v>
      </c>
      <c r="G19" s="53">
        <v>20.8</v>
      </c>
      <c r="H19" s="53">
        <v>20.8</v>
      </c>
      <c r="I19" s="10">
        <f t="shared" si="1"/>
        <v>100</v>
      </c>
      <c r="J19" s="10">
        <f t="shared" si="2"/>
        <v>0</v>
      </c>
    </row>
    <row r="20" spans="1:10" ht="39.75" customHeight="1">
      <c r="A20" s="48"/>
      <c r="B20" s="18"/>
      <c r="C20" s="23" t="s">
        <v>101</v>
      </c>
      <c r="D20" s="24"/>
      <c r="E20" s="35" t="s">
        <v>78</v>
      </c>
      <c r="F20" s="55">
        <f>+F21+F23+F25</f>
        <v>64.6</v>
      </c>
      <c r="G20" s="55">
        <f>+G21+G23+G25</f>
        <v>1.7</v>
      </c>
      <c r="H20" s="55">
        <f>+H21+H23+H25</f>
        <v>1.1</v>
      </c>
      <c r="I20" s="10">
        <f t="shared" si="1"/>
        <v>64.70588235294117</v>
      </c>
      <c r="J20" s="10">
        <f t="shared" si="2"/>
        <v>0.5999999999999999</v>
      </c>
    </row>
    <row r="21" spans="1:10" ht="20.25" customHeight="1">
      <c r="A21" s="48"/>
      <c r="B21" s="18"/>
      <c r="C21" s="89" t="s">
        <v>184</v>
      </c>
      <c r="D21" s="18"/>
      <c r="E21" s="54" t="s">
        <v>60</v>
      </c>
      <c r="F21" s="56">
        <f>+F22</f>
        <v>6.4</v>
      </c>
      <c r="G21" s="56">
        <f>+G22</f>
        <v>1.7</v>
      </c>
      <c r="H21" s="56">
        <f>+H22</f>
        <v>1.1</v>
      </c>
      <c r="I21" s="10">
        <f t="shared" si="1"/>
        <v>64.70588235294117</v>
      </c>
      <c r="J21" s="10">
        <f t="shared" si="2"/>
        <v>0.5999999999999999</v>
      </c>
    </row>
    <row r="22" spans="1:10" ht="17.25" customHeight="1">
      <c r="A22" s="48"/>
      <c r="B22" s="18"/>
      <c r="C22" s="23"/>
      <c r="D22" s="24">
        <v>200</v>
      </c>
      <c r="E22" s="62" t="s">
        <v>100</v>
      </c>
      <c r="F22" s="55">
        <v>6.4</v>
      </c>
      <c r="G22" s="55">
        <v>1.7</v>
      </c>
      <c r="H22" s="55">
        <v>1.1</v>
      </c>
      <c r="I22" s="10">
        <f t="shared" si="1"/>
        <v>64.70588235294117</v>
      </c>
      <c r="J22" s="10">
        <f t="shared" si="2"/>
        <v>0.5999999999999999</v>
      </c>
    </row>
    <row r="23" spans="1:10" ht="26.25" customHeight="1">
      <c r="A23" s="48"/>
      <c r="B23" s="18"/>
      <c r="C23" s="23" t="s">
        <v>185</v>
      </c>
      <c r="D23" s="18"/>
      <c r="E23" s="97" t="s">
        <v>102</v>
      </c>
      <c r="F23" s="55">
        <f>+F24</f>
        <v>43.8</v>
      </c>
      <c r="G23" s="55">
        <f>+G24</f>
        <v>0</v>
      </c>
      <c r="H23" s="55">
        <f>+H24</f>
        <v>0</v>
      </c>
      <c r="I23" s="10">
        <v>0</v>
      </c>
      <c r="J23" s="10">
        <f t="shared" si="2"/>
        <v>0</v>
      </c>
    </row>
    <row r="24" spans="1:10" ht="21.75" customHeight="1">
      <c r="A24" s="48"/>
      <c r="B24" s="18"/>
      <c r="C24" s="23"/>
      <c r="D24" s="24">
        <v>200</v>
      </c>
      <c r="E24" s="62" t="s">
        <v>100</v>
      </c>
      <c r="F24" s="55">
        <v>43.8</v>
      </c>
      <c r="G24" s="55">
        <v>0</v>
      </c>
      <c r="H24" s="55">
        <v>0</v>
      </c>
      <c r="I24" s="10">
        <v>0</v>
      </c>
      <c r="J24" s="10">
        <f t="shared" si="2"/>
        <v>0</v>
      </c>
    </row>
    <row r="25" spans="1:10" ht="53.25" customHeight="1">
      <c r="A25" s="48"/>
      <c r="B25" s="18"/>
      <c r="C25" s="23" t="s">
        <v>186</v>
      </c>
      <c r="D25" s="18"/>
      <c r="E25" s="85" t="s">
        <v>187</v>
      </c>
      <c r="F25" s="55">
        <f>+F26</f>
        <v>14.4</v>
      </c>
      <c r="G25" s="55">
        <f>+G26</f>
        <v>0</v>
      </c>
      <c r="H25" s="55">
        <f>+H26</f>
        <v>0</v>
      </c>
      <c r="I25" s="10">
        <v>0</v>
      </c>
      <c r="J25" s="10">
        <f t="shared" si="2"/>
        <v>0</v>
      </c>
    </row>
    <row r="26" spans="1:10" ht="27.75" customHeight="1">
      <c r="A26" s="48"/>
      <c r="B26" s="18"/>
      <c r="C26" s="23"/>
      <c r="D26" s="24">
        <v>100</v>
      </c>
      <c r="E26" s="29" t="s">
        <v>99</v>
      </c>
      <c r="F26" s="53">
        <v>14.4</v>
      </c>
      <c r="G26" s="53">
        <v>0</v>
      </c>
      <c r="H26" s="53">
        <v>0</v>
      </c>
      <c r="I26" s="10">
        <v>0</v>
      </c>
      <c r="J26" s="10">
        <f t="shared" si="2"/>
        <v>0</v>
      </c>
    </row>
    <row r="27" spans="1:10" ht="19.5" customHeight="1">
      <c r="A27" s="48"/>
      <c r="B27" s="15" t="s">
        <v>41</v>
      </c>
      <c r="C27" s="15"/>
      <c r="D27" s="15" t="s">
        <v>15</v>
      </c>
      <c r="E27" s="28" t="s">
        <v>42</v>
      </c>
      <c r="F27" s="55">
        <f aca="true" t="shared" si="3" ref="F27:H30">+F28</f>
        <v>100</v>
      </c>
      <c r="G27" s="55">
        <f t="shared" si="3"/>
        <v>0</v>
      </c>
      <c r="H27" s="55">
        <f t="shared" si="3"/>
        <v>0</v>
      </c>
      <c r="I27" s="55">
        <v>0</v>
      </c>
      <c r="J27" s="10">
        <f t="shared" si="2"/>
        <v>0</v>
      </c>
    </row>
    <row r="28" spans="1:10" ht="17.25" customHeight="1" outlineLevel="6">
      <c r="A28" s="48"/>
      <c r="B28" s="15"/>
      <c r="C28" s="26" t="s">
        <v>96</v>
      </c>
      <c r="D28" s="26"/>
      <c r="E28" s="27" t="s">
        <v>68</v>
      </c>
      <c r="F28" s="55">
        <f t="shared" si="3"/>
        <v>100</v>
      </c>
      <c r="G28" s="55">
        <f t="shared" si="3"/>
        <v>0</v>
      </c>
      <c r="H28" s="55">
        <f t="shared" si="3"/>
        <v>0</v>
      </c>
      <c r="I28" s="10">
        <v>0</v>
      </c>
      <c r="J28" s="10">
        <f t="shared" si="2"/>
        <v>0</v>
      </c>
    </row>
    <row r="29" spans="1:10" ht="41.25" customHeight="1" outlineLevel="6">
      <c r="A29" s="48"/>
      <c r="B29" s="15"/>
      <c r="C29" s="15" t="s">
        <v>103</v>
      </c>
      <c r="D29" s="15" t="s">
        <v>15</v>
      </c>
      <c r="E29" s="28" t="s">
        <v>104</v>
      </c>
      <c r="F29" s="53">
        <f t="shared" si="3"/>
        <v>100</v>
      </c>
      <c r="G29" s="53">
        <f t="shared" si="3"/>
        <v>0</v>
      </c>
      <c r="H29" s="53">
        <f t="shared" si="3"/>
        <v>0</v>
      </c>
      <c r="I29" s="10">
        <v>0</v>
      </c>
      <c r="J29" s="10">
        <f t="shared" si="2"/>
        <v>0</v>
      </c>
    </row>
    <row r="30" spans="1:10" ht="19.5" customHeight="1" outlineLevel="6">
      <c r="A30" s="48"/>
      <c r="B30" s="15"/>
      <c r="C30" s="15" t="s">
        <v>105</v>
      </c>
      <c r="D30" s="15"/>
      <c r="E30" s="32" t="s">
        <v>79</v>
      </c>
      <c r="F30" s="53">
        <f t="shared" si="3"/>
        <v>100</v>
      </c>
      <c r="G30" s="53">
        <f t="shared" si="3"/>
        <v>0</v>
      </c>
      <c r="H30" s="53">
        <f t="shared" si="3"/>
        <v>0</v>
      </c>
      <c r="I30" s="10">
        <v>0</v>
      </c>
      <c r="J30" s="10">
        <f t="shared" si="2"/>
        <v>0</v>
      </c>
    </row>
    <row r="31" spans="1:10" ht="19.5" customHeight="1" outlineLevel="6">
      <c r="A31" s="48"/>
      <c r="B31" s="15"/>
      <c r="C31" s="15"/>
      <c r="D31" s="31" t="s">
        <v>56</v>
      </c>
      <c r="E31" s="30" t="s">
        <v>57</v>
      </c>
      <c r="F31" s="53">
        <v>100</v>
      </c>
      <c r="G31" s="53">
        <v>0</v>
      </c>
      <c r="H31" s="53">
        <v>0</v>
      </c>
      <c r="I31" s="10">
        <v>0</v>
      </c>
      <c r="J31" s="10">
        <f t="shared" si="2"/>
        <v>0</v>
      </c>
    </row>
    <row r="32" spans="1:10" ht="17.25" customHeight="1" outlineLevel="6">
      <c r="A32" s="48"/>
      <c r="B32" s="18" t="s">
        <v>23</v>
      </c>
      <c r="C32" s="23"/>
      <c r="D32" s="18"/>
      <c r="E32" s="25" t="s">
        <v>21</v>
      </c>
      <c r="F32" s="53">
        <f>+F33</f>
        <v>583.2</v>
      </c>
      <c r="G32" s="53">
        <f>+G33</f>
        <v>229.7</v>
      </c>
      <c r="H32" s="53">
        <f>+H33</f>
        <v>229.7</v>
      </c>
      <c r="I32" s="10">
        <f aca="true" t="shared" si="4" ref="I32:I46">H32/G32*100</f>
        <v>100</v>
      </c>
      <c r="J32" s="10">
        <f t="shared" si="2"/>
        <v>0</v>
      </c>
    </row>
    <row r="33" spans="1:10" ht="18" customHeight="1" outlineLevel="6">
      <c r="A33" s="48"/>
      <c r="B33" s="18"/>
      <c r="C33" s="26" t="s">
        <v>96</v>
      </c>
      <c r="D33" s="26"/>
      <c r="E33" s="27" t="s">
        <v>68</v>
      </c>
      <c r="F33" s="53">
        <f>+F34+F39</f>
        <v>583.2</v>
      </c>
      <c r="G33" s="53">
        <f>+G34+G39</f>
        <v>229.7</v>
      </c>
      <c r="H33" s="53">
        <f>+H34+H39</f>
        <v>229.7</v>
      </c>
      <c r="I33" s="10">
        <f t="shared" si="4"/>
        <v>100</v>
      </c>
      <c r="J33" s="10">
        <f t="shared" si="2"/>
        <v>0</v>
      </c>
    </row>
    <row r="34" spans="1:10" ht="42" customHeight="1" outlineLevel="6">
      <c r="A34" s="48"/>
      <c r="B34" s="18"/>
      <c r="C34" s="15" t="s">
        <v>103</v>
      </c>
      <c r="D34" s="15" t="s">
        <v>15</v>
      </c>
      <c r="E34" s="28" t="s">
        <v>104</v>
      </c>
      <c r="F34" s="53">
        <f>+F35+F37</f>
        <v>0</v>
      </c>
      <c r="G34" s="53">
        <f>+G35+G37</f>
        <v>48.6</v>
      </c>
      <c r="H34" s="53">
        <f>+H35+H37</f>
        <v>48.6</v>
      </c>
      <c r="I34" s="10">
        <f t="shared" si="4"/>
        <v>100</v>
      </c>
      <c r="J34" s="10">
        <f t="shared" si="2"/>
        <v>0</v>
      </c>
    </row>
    <row r="35" spans="1:10" ht="30.75" customHeight="1" outlineLevel="6">
      <c r="A35" s="48"/>
      <c r="B35" s="18"/>
      <c r="C35" s="89" t="s">
        <v>106</v>
      </c>
      <c r="D35" s="31"/>
      <c r="E35" s="40" t="s">
        <v>80</v>
      </c>
      <c r="F35" s="53">
        <f>+F36</f>
        <v>0</v>
      </c>
      <c r="G35" s="53">
        <f>+G36</f>
        <v>25.6</v>
      </c>
      <c r="H35" s="53">
        <f>+H36</f>
        <v>25.6</v>
      </c>
      <c r="I35" s="10">
        <f t="shared" si="4"/>
        <v>100</v>
      </c>
      <c r="J35" s="10">
        <f t="shared" si="2"/>
        <v>0</v>
      </c>
    </row>
    <row r="36" spans="1:10" ht="18.75" customHeight="1" outlineLevel="6">
      <c r="A36" s="48"/>
      <c r="B36" s="18"/>
      <c r="C36" s="15"/>
      <c r="D36" s="18" t="s">
        <v>56</v>
      </c>
      <c r="E36" s="35" t="s">
        <v>57</v>
      </c>
      <c r="F36" s="53">
        <v>0</v>
      </c>
      <c r="G36" s="53">
        <v>25.6</v>
      </c>
      <c r="H36" s="53">
        <v>25.6</v>
      </c>
      <c r="I36" s="10">
        <f t="shared" si="4"/>
        <v>100</v>
      </c>
      <c r="J36" s="10">
        <f t="shared" si="2"/>
        <v>0</v>
      </c>
    </row>
    <row r="37" spans="1:10" ht="27.75" customHeight="1" outlineLevel="6">
      <c r="A37" s="48"/>
      <c r="B37" s="18"/>
      <c r="C37" s="89" t="s">
        <v>107</v>
      </c>
      <c r="D37" s="31"/>
      <c r="E37" s="40" t="s">
        <v>69</v>
      </c>
      <c r="F37" s="53">
        <f>+F38</f>
        <v>0</v>
      </c>
      <c r="G37" s="53">
        <f>+G38</f>
        <v>23</v>
      </c>
      <c r="H37" s="53">
        <f>+H38</f>
        <v>23</v>
      </c>
      <c r="I37" s="10">
        <f t="shared" si="4"/>
        <v>100</v>
      </c>
      <c r="J37" s="10">
        <f t="shared" si="2"/>
        <v>0</v>
      </c>
    </row>
    <row r="38" spans="1:10" ht="18.75" customHeight="1" outlineLevel="6">
      <c r="A38" s="48"/>
      <c r="B38" s="18"/>
      <c r="C38" s="34"/>
      <c r="D38" s="18" t="s">
        <v>58</v>
      </c>
      <c r="E38" s="30" t="s">
        <v>59</v>
      </c>
      <c r="F38" s="53">
        <v>0</v>
      </c>
      <c r="G38" s="53">
        <v>23</v>
      </c>
      <c r="H38" s="10">
        <v>23</v>
      </c>
      <c r="I38" s="10">
        <f t="shared" si="4"/>
        <v>100</v>
      </c>
      <c r="J38" s="10">
        <f t="shared" si="2"/>
        <v>0</v>
      </c>
    </row>
    <row r="39" spans="1:10" ht="39.75" customHeight="1" outlineLevel="6">
      <c r="A39" s="48"/>
      <c r="B39" s="18"/>
      <c r="C39" s="15" t="s">
        <v>108</v>
      </c>
      <c r="D39" s="100"/>
      <c r="E39" s="28" t="s">
        <v>81</v>
      </c>
      <c r="F39" s="53">
        <f>+F40+F42+F44+F46</f>
        <v>583.2</v>
      </c>
      <c r="G39" s="53">
        <f>+G40+G42+G44+G46</f>
        <v>181.1</v>
      </c>
      <c r="H39" s="53">
        <f>+H40+H42+H44+H46</f>
        <v>181.1</v>
      </c>
      <c r="I39" s="10">
        <f t="shared" si="4"/>
        <v>100</v>
      </c>
      <c r="J39" s="10">
        <f t="shared" si="2"/>
        <v>0</v>
      </c>
    </row>
    <row r="40" spans="1:10" s="9" customFormat="1" ht="39" customHeight="1" outlineLevel="6">
      <c r="A40" s="48"/>
      <c r="B40" s="18"/>
      <c r="C40" s="33" t="s">
        <v>109</v>
      </c>
      <c r="D40" s="101"/>
      <c r="E40" s="19" t="s">
        <v>224</v>
      </c>
      <c r="F40" s="56">
        <f>+F41</f>
        <v>366.5</v>
      </c>
      <c r="G40" s="56">
        <f>+G41</f>
        <v>178.1</v>
      </c>
      <c r="H40" s="56">
        <f>+H41</f>
        <v>178.1</v>
      </c>
      <c r="I40" s="10">
        <f t="shared" si="4"/>
        <v>100</v>
      </c>
      <c r="J40" s="10">
        <f t="shared" si="2"/>
        <v>0</v>
      </c>
    </row>
    <row r="41" spans="1:10" ht="17.25" customHeight="1" outlineLevel="6">
      <c r="A41" s="48"/>
      <c r="B41" s="18"/>
      <c r="C41" s="34"/>
      <c r="D41" s="79" t="s">
        <v>55</v>
      </c>
      <c r="E41" s="62" t="s">
        <v>100</v>
      </c>
      <c r="F41" s="53">
        <v>366.5</v>
      </c>
      <c r="G41" s="53">
        <v>178.1</v>
      </c>
      <c r="H41" s="53">
        <v>178.1</v>
      </c>
      <c r="I41" s="10">
        <f t="shared" si="4"/>
        <v>100</v>
      </c>
      <c r="J41" s="10">
        <f t="shared" si="2"/>
        <v>0</v>
      </c>
    </row>
    <row r="42" spans="1:10" ht="27" customHeight="1" outlineLevel="6">
      <c r="A42" s="48"/>
      <c r="B42" s="18"/>
      <c r="C42" s="33" t="s">
        <v>188</v>
      </c>
      <c r="D42" s="101"/>
      <c r="E42" s="19" t="s">
        <v>220</v>
      </c>
      <c r="F42" s="53">
        <f>+F43</f>
        <v>112.7</v>
      </c>
      <c r="G42" s="53">
        <f>+G43</f>
        <v>0</v>
      </c>
      <c r="H42" s="53">
        <f>+H43</f>
        <v>0</v>
      </c>
      <c r="I42" s="10">
        <v>0</v>
      </c>
      <c r="J42" s="10">
        <f t="shared" si="2"/>
        <v>0</v>
      </c>
    </row>
    <row r="43" spans="1:10" ht="19.5" customHeight="1" outlineLevel="6">
      <c r="A43" s="48"/>
      <c r="B43" s="18"/>
      <c r="C43" s="34"/>
      <c r="D43" s="79" t="s">
        <v>55</v>
      </c>
      <c r="E43" s="62" t="s">
        <v>100</v>
      </c>
      <c r="F43" s="56">
        <v>112.7</v>
      </c>
      <c r="G43" s="56">
        <v>0</v>
      </c>
      <c r="H43" s="14">
        <v>0</v>
      </c>
      <c r="I43" s="10">
        <v>0</v>
      </c>
      <c r="J43" s="10">
        <f t="shared" si="2"/>
        <v>0</v>
      </c>
    </row>
    <row r="44" spans="1:10" ht="29.25" customHeight="1" outlineLevel="6">
      <c r="A44" s="48"/>
      <c r="B44" s="18"/>
      <c r="C44" s="18" t="s">
        <v>176</v>
      </c>
      <c r="D44" s="93"/>
      <c r="E44" s="19" t="s">
        <v>221</v>
      </c>
      <c r="F44" s="53">
        <f>+F45</f>
        <v>44</v>
      </c>
      <c r="G44" s="53">
        <f>+G45</f>
        <v>0</v>
      </c>
      <c r="H44" s="53">
        <f>+H45</f>
        <v>0</v>
      </c>
      <c r="I44" s="10">
        <v>0</v>
      </c>
      <c r="J44" s="10">
        <f t="shared" si="2"/>
        <v>0</v>
      </c>
    </row>
    <row r="45" spans="1:10" ht="18.75" customHeight="1" outlineLevel="6">
      <c r="A45" s="48"/>
      <c r="B45" s="18"/>
      <c r="C45" s="34"/>
      <c r="D45" s="79" t="s">
        <v>55</v>
      </c>
      <c r="E45" s="62" t="s">
        <v>100</v>
      </c>
      <c r="F45" s="53">
        <v>44</v>
      </c>
      <c r="G45" s="53">
        <v>0</v>
      </c>
      <c r="H45" s="53">
        <v>0</v>
      </c>
      <c r="I45" s="10">
        <v>0</v>
      </c>
      <c r="J45" s="10">
        <f t="shared" si="2"/>
        <v>0</v>
      </c>
    </row>
    <row r="46" spans="1:10" ht="39.75" customHeight="1" outlineLevel="6">
      <c r="A46" s="48"/>
      <c r="B46" s="18"/>
      <c r="C46" s="33" t="s">
        <v>189</v>
      </c>
      <c r="D46" s="101"/>
      <c r="E46" s="19" t="s">
        <v>222</v>
      </c>
      <c r="F46" s="53">
        <f>+F47</f>
        <v>60</v>
      </c>
      <c r="G46" s="53">
        <f>+G47</f>
        <v>3</v>
      </c>
      <c r="H46" s="53">
        <f>+H47</f>
        <v>3</v>
      </c>
      <c r="I46" s="10">
        <f t="shared" si="4"/>
        <v>100</v>
      </c>
      <c r="J46" s="10">
        <f t="shared" si="2"/>
        <v>0</v>
      </c>
    </row>
    <row r="47" spans="1:10" ht="18" customHeight="1" outlineLevel="6">
      <c r="A47" s="48"/>
      <c r="B47" s="18"/>
      <c r="C47" s="34"/>
      <c r="D47" s="79" t="s">
        <v>55</v>
      </c>
      <c r="E47" s="62" t="s">
        <v>100</v>
      </c>
      <c r="F47" s="53">
        <v>60</v>
      </c>
      <c r="G47" s="53">
        <v>3</v>
      </c>
      <c r="H47" s="53">
        <v>3</v>
      </c>
      <c r="I47" s="10">
        <f>H47/G47*100</f>
        <v>100</v>
      </c>
      <c r="J47" s="10">
        <f t="shared" si="2"/>
        <v>0</v>
      </c>
    </row>
    <row r="48" spans="1:10" ht="21" customHeight="1" outlineLevel="6">
      <c r="A48" s="48"/>
      <c r="B48" s="44" t="s">
        <v>157</v>
      </c>
      <c r="C48" s="78"/>
      <c r="D48" s="44"/>
      <c r="E48" s="76" t="s">
        <v>144</v>
      </c>
      <c r="F48" s="52">
        <f>+F49</f>
        <v>342</v>
      </c>
      <c r="G48" s="53">
        <v>0</v>
      </c>
      <c r="H48" s="53">
        <v>0</v>
      </c>
      <c r="I48" s="10">
        <v>0</v>
      </c>
      <c r="J48" s="10">
        <f t="shared" si="2"/>
        <v>0</v>
      </c>
    </row>
    <row r="49" spans="1:10" ht="30.75" customHeight="1" outlineLevel="6">
      <c r="A49" s="48"/>
      <c r="B49" s="44" t="s">
        <v>158</v>
      </c>
      <c r="C49" s="78"/>
      <c r="D49" s="44"/>
      <c r="E49" s="76" t="s">
        <v>145</v>
      </c>
      <c r="F49" s="52">
        <f>+F50</f>
        <v>342</v>
      </c>
      <c r="G49" s="53">
        <v>0</v>
      </c>
      <c r="H49" s="53">
        <v>0</v>
      </c>
      <c r="I49" s="10">
        <v>0</v>
      </c>
      <c r="J49" s="10">
        <f t="shared" si="2"/>
        <v>0</v>
      </c>
    </row>
    <row r="50" spans="1:10" s="9" customFormat="1" ht="28.5" customHeight="1" outlineLevel="6">
      <c r="A50" s="48"/>
      <c r="B50" s="79"/>
      <c r="C50" s="80" t="s">
        <v>159</v>
      </c>
      <c r="D50" s="81"/>
      <c r="E50" s="19" t="s">
        <v>146</v>
      </c>
      <c r="F50" s="53">
        <f>+F51+F60+F64+F70</f>
        <v>342</v>
      </c>
      <c r="G50" s="53">
        <v>0</v>
      </c>
      <c r="H50" s="53">
        <v>0</v>
      </c>
      <c r="I50" s="10">
        <v>0</v>
      </c>
      <c r="J50" s="10">
        <f t="shared" si="2"/>
        <v>0</v>
      </c>
    </row>
    <row r="51" spans="1:10" ht="27.75" customHeight="1" outlineLevel="6">
      <c r="A51" s="48"/>
      <c r="B51" s="18"/>
      <c r="C51" s="80" t="s">
        <v>160</v>
      </c>
      <c r="D51" s="39"/>
      <c r="E51" s="19" t="s">
        <v>147</v>
      </c>
      <c r="F51" s="53">
        <f>+F52+F55</f>
        <v>55</v>
      </c>
      <c r="G51" s="53">
        <v>0</v>
      </c>
      <c r="H51" s="53">
        <v>0</v>
      </c>
      <c r="I51" s="10">
        <v>0</v>
      </c>
      <c r="J51" s="10">
        <f t="shared" si="2"/>
        <v>0</v>
      </c>
    </row>
    <row r="52" spans="1:10" ht="21.75" customHeight="1" outlineLevel="6">
      <c r="A52" s="48"/>
      <c r="B52" s="18"/>
      <c r="C52" s="80" t="s">
        <v>225</v>
      </c>
      <c r="D52" s="39"/>
      <c r="E52" s="62" t="s">
        <v>226</v>
      </c>
      <c r="F52" s="53">
        <f>+F53</f>
        <v>5</v>
      </c>
      <c r="G52" s="53">
        <v>0</v>
      </c>
      <c r="H52" s="53">
        <v>0</v>
      </c>
      <c r="I52" s="10">
        <v>0</v>
      </c>
      <c r="J52" s="10">
        <f t="shared" si="2"/>
        <v>0</v>
      </c>
    </row>
    <row r="53" spans="1:10" ht="27.75" customHeight="1" outlineLevel="6">
      <c r="A53" s="48"/>
      <c r="B53" s="18"/>
      <c r="C53" s="80" t="s">
        <v>227</v>
      </c>
      <c r="D53" s="39"/>
      <c r="E53" s="62" t="s">
        <v>228</v>
      </c>
      <c r="F53" s="53">
        <f>+F54</f>
        <v>5</v>
      </c>
      <c r="G53" s="53">
        <v>0</v>
      </c>
      <c r="H53" s="53">
        <v>0</v>
      </c>
      <c r="I53" s="10">
        <v>0</v>
      </c>
      <c r="J53" s="10">
        <f t="shared" si="2"/>
        <v>0</v>
      </c>
    </row>
    <row r="54" spans="1:10" ht="21" customHeight="1" outlineLevel="6">
      <c r="A54" s="48"/>
      <c r="B54" s="18"/>
      <c r="C54" s="26"/>
      <c r="D54" s="18" t="s">
        <v>55</v>
      </c>
      <c r="E54" s="62" t="s">
        <v>100</v>
      </c>
      <c r="F54" s="53">
        <v>5</v>
      </c>
      <c r="G54" s="53">
        <v>0</v>
      </c>
      <c r="H54" s="53">
        <v>0</v>
      </c>
      <c r="I54" s="10">
        <v>0</v>
      </c>
      <c r="J54" s="10">
        <f t="shared" si="2"/>
        <v>0</v>
      </c>
    </row>
    <row r="55" spans="1:10" ht="29.25" customHeight="1" outlineLevel="6">
      <c r="A55" s="48"/>
      <c r="B55" s="18"/>
      <c r="C55" s="80" t="s">
        <v>161</v>
      </c>
      <c r="D55" s="39"/>
      <c r="E55" s="62" t="s">
        <v>148</v>
      </c>
      <c r="F55" s="53">
        <f>+F56+F58</f>
        <v>50</v>
      </c>
      <c r="G55" s="53">
        <v>0</v>
      </c>
      <c r="H55" s="53">
        <v>0</v>
      </c>
      <c r="I55" s="10">
        <v>0</v>
      </c>
      <c r="J55" s="10">
        <f t="shared" si="2"/>
        <v>0</v>
      </c>
    </row>
    <row r="56" spans="1:10" ht="38.25" outlineLevel="6">
      <c r="A56" s="48"/>
      <c r="B56" s="18"/>
      <c r="C56" s="80" t="s">
        <v>229</v>
      </c>
      <c r="D56" s="39"/>
      <c r="E56" s="62" t="s">
        <v>230</v>
      </c>
      <c r="F56" s="53">
        <f>+F57</f>
        <v>5</v>
      </c>
      <c r="G56" s="53">
        <v>0</v>
      </c>
      <c r="H56" s="53">
        <v>0</v>
      </c>
      <c r="I56" s="10">
        <v>0</v>
      </c>
      <c r="J56" s="10">
        <f t="shared" si="2"/>
        <v>0</v>
      </c>
    </row>
    <row r="57" spans="1:10" ht="19.5" customHeight="1" outlineLevel="6">
      <c r="A57" s="48"/>
      <c r="B57" s="18"/>
      <c r="C57" s="26"/>
      <c r="D57" s="18" t="s">
        <v>55</v>
      </c>
      <c r="E57" s="62" t="s">
        <v>100</v>
      </c>
      <c r="F57" s="53">
        <v>5</v>
      </c>
      <c r="G57" s="53">
        <v>0</v>
      </c>
      <c r="H57" s="53">
        <v>0</v>
      </c>
      <c r="I57" s="10">
        <v>0</v>
      </c>
      <c r="J57" s="10">
        <f t="shared" si="2"/>
        <v>0</v>
      </c>
    </row>
    <row r="58" spans="1:10" ht="26.25" customHeight="1" outlineLevel="6">
      <c r="A58" s="48"/>
      <c r="B58" s="18"/>
      <c r="C58" s="80" t="s">
        <v>162</v>
      </c>
      <c r="D58" s="39"/>
      <c r="E58" s="62" t="s">
        <v>149</v>
      </c>
      <c r="F58" s="53">
        <f>+F59</f>
        <v>45</v>
      </c>
      <c r="G58" s="53">
        <v>0</v>
      </c>
      <c r="H58" s="53">
        <v>0</v>
      </c>
      <c r="I58" s="10">
        <v>0</v>
      </c>
      <c r="J58" s="10">
        <f t="shared" si="2"/>
        <v>0</v>
      </c>
    </row>
    <row r="59" spans="1:10" ht="19.5" customHeight="1" outlineLevel="6">
      <c r="A59" s="48"/>
      <c r="B59" s="18"/>
      <c r="C59" s="26"/>
      <c r="D59" s="18" t="s">
        <v>55</v>
      </c>
      <c r="E59" s="62" t="s">
        <v>100</v>
      </c>
      <c r="F59" s="53">
        <v>45</v>
      </c>
      <c r="G59" s="53">
        <v>0</v>
      </c>
      <c r="H59" s="53">
        <v>0</v>
      </c>
      <c r="I59" s="10">
        <v>0</v>
      </c>
      <c r="J59" s="10">
        <f t="shared" si="2"/>
        <v>0</v>
      </c>
    </row>
    <row r="60" spans="1:10" ht="29.25" customHeight="1" outlineLevel="6">
      <c r="A60" s="48"/>
      <c r="B60" s="18"/>
      <c r="C60" s="80" t="s">
        <v>163</v>
      </c>
      <c r="D60" s="39"/>
      <c r="E60" s="62" t="s">
        <v>150</v>
      </c>
      <c r="F60" s="53">
        <f>+F61</f>
        <v>5</v>
      </c>
      <c r="G60" s="53">
        <v>0</v>
      </c>
      <c r="H60" s="53">
        <v>0</v>
      </c>
      <c r="I60" s="10">
        <v>0</v>
      </c>
      <c r="J60" s="10">
        <f t="shared" si="2"/>
        <v>0</v>
      </c>
    </row>
    <row r="61" spans="1:10" ht="40.5" customHeight="1" outlineLevel="6">
      <c r="A61" s="48"/>
      <c r="B61" s="18"/>
      <c r="C61" s="80" t="s">
        <v>231</v>
      </c>
      <c r="D61" s="39"/>
      <c r="E61" s="62" t="s">
        <v>151</v>
      </c>
      <c r="F61" s="56">
        <f>+F62</f>
        <v>5</v>
      </c>
      <c r="G61" s="53">
        <v>0</v>
      </c>
      <c r="H61" s="53">
        <v>0</v>
      </c>
      <c r="I61" s="10">
        <v>0</v>
      </c>
      <c r="J61" s="10">
        <f t="shared" si="2"/>
        <v>0</v>
      </c>
    </row>
    <row r="62" spans="1:10" ht="27.75" customHeight="1" outlineLevel="6">
      <c r="A62" s="48"/>
      <c r="B62" s="18"/>
      <c r="C62" s="80" t="s">
        <v>232</v>
      </c>
      <c r="D62" s="39"/>
      <c r="E62" s="62" t="s">
        <v>152</v>
      </c>
      <c r="F62" s="53">
        <f>+F63</f>
        <v>5</v>
      </c>
      <c r="G62" s="53">
        <v>0</v>
      </c>
      <c r="H62" s="53">
        <v>0</v>
      </c>
      <c r="I62" s="10">
        <v>0</v>
      </c>
      <c r="J62" s="10">
        <f t="shared" si="2"/>
        <v>0</v>
      </c>
    </row>
    <row r="63" spans="1:10" ht="16.5" customHeight="1" outlineLevel="6">
      <c r="A63" s="48"/>
      <c r="B63" s="18"/>
      <c r="C63" s="26"/>
      <c r="D63" s="18" t="s">
        <v>55</v>
      </c>
      <c r="E63" s="62" t="s">
        <v>100</v>
      </c>
      <c r="F63" s="53">
        <v>5</v>
      </c>
      <c r="G63" s="53">
        <v>0</v>
      </c>
      <c r="H63" s="53">
        <v>0</v>
      </c>
      <c r="I63" s="10">
        <v>0</v>
      </c>
      <c r="J63" s="10">
        <f t="shared" si="2"/>
        <v>0</v>
      </c>
    </row>
    <row r="64" spans="1:10" ht="18" customHeight="1" outlineLevel="6">
      <c r="A64" s="48"/>
      <c r="B64" s="18"/>
      <c r="C64" s="80" t="s">
        <v>164</v>
      </c>
      <c r="D64" s="39"/>
      <c r="E64" s="19" t="s">
        <v>190</v>
      </c>
      <c r="F64" s="56">
        <f>+F65</f>
        <v>277</v>
      </c>
      <c r="G64" s="53">
        <v>0</v>
      </c>
      <c r="H64" s="53">
        <v>0</v>
      </c>
      <c r="I64" s="10">
        <v>0</v>
      </c>
      <c r="J64" s="10">
        <f t="shared" si="2"/>
        <v>0</v>
      </c>
    </row>
    <row r="65" spans="1:10" ht="18.75" customHeight="1" outlineLevel="6">
      <c r="A65" s="48"/>
      <c r="B65" s="18"/>
      <c r="C65" s="80" t="s">
        <v>233</v>
      </c>
      <c r="D65" s="39"/>
      <c r="E65" s="62" t="s">
        <v>153</v>
      </c>
      <c r="F65" s="53">
        <f>+F66+F68</f>
        <v>277</v>
      </c>
      <c r="G65" s="53">
        <v>0</v>
      </c>
      <c r="H65" s="53">
        <v>0</v>
      </c>
      <c r="I65" s="10">
        <v>0</v>
      </c>
      <c r="J65" s="10">
        <f t="shared" si="2"/>
        <v>0</v>
      </c>
    </row>
    <row r="66" spans="1:10" ht="15" customHeight="1" outlineLevel="6">
      <c r="A66" s="48"/>
      <c r="B66" s="18"/>
      <c r="C66" s="80" t="s">
        <v>234</v>
      </c>
      <c r="D66" s="39"/>
      <c r="E66" s="62" t="s">
        <v>235</v>
      </c>
      <c r="F66" s="56">
        <f>+F67</f>
        <v>5</v>
      </c>
      <c r="G66" s="53">
        <v>0</v>
      </c>
      <c r="H66" s="53">
        <v>0</v>
      </c>
      <c r="I66" s="10">
        <v>0</v>
      </c>
      <c r="J66" s="10">
        <f t="shared" si="2"/>
        <v>0</v>
      </c>
    </row>
    <row r="67" spans="1:10" s="9" customFormat="1" ht="18" customHeight="1" outlineLevel="6">
      <c r="A67" s="48"/>
      <c r="B67" s="18"/>
      <c r="C67" s="39"/>
      <c r="D67" s="18" t="s">
        <v>55</v>
      </c>
      <c r="E67" s="62" t="s">
        <v>100</v>
      </c>
      <c r="F67" s="53">
        <v>5</v>
      </c>
      <c r="G67" s="53">
        <v>0</v>
      </c>
      <c r="H67" s="53">
        <v>0</v>
      </c>
      <c r="I67" s="10">
        <v>0</v>
      </c>
      <c r="J67" s="10">
        <f t="shared" si="2"/>
        <v>0</v>
      </c>
    </row>
    <row r="68" spans="1:10" ht="27.75" customHeight="1" outlineLevel="6">
      <c r="A68" s="48"/>
      <c r="B68" s="18"/>
      <c r="C68" s="80" t="s">
        <v>236</v>
      </c>
      <c r="D68" s="39"/>
      <c r="E68" s="62" t="s">
        <v>154</v>
      </c>
      <c r="F68" s="56">
        <f>+F69</f>
        <v>272</v>
      </c>
      <c r="G68" s="53">
        <v>0</v>
      </c>
      <c r="H68" s="53">
        <v>0</v>
      </c>
      <c r="I68" s="10">
        <v>0</v>
      </c>
      <c r="J68" s="10">
        <f t="shared" si="2"/>
        <v>0</v>
      </c>
    </row>
    <row r="69" spans="1:10" ht="21.75" customHeight="1" outlineLevel="6">
      <c r="A69" s="48"/>
      <c r="B69" s="18"/>
      <c r="C69" s="39"/>
      <c r="D69" s="18" t="s">
        <v>55</v>
      </c>
      <c r="E69" s="62" t="s">
        <v>100</v>
      </c>
      <c r="F69" s="53">
        <v>272</v>
      </c>
      <c r="G69" s="53">
        <v>0</v>
      </c>
      <c r="H69" s="53">
        <v>0</v>
      </c>
      <c r="I69" s="10">
        <v>0</v>
      </c>
      <c r="J69" s="10">
        <f t="shared" si="2"/>
        <v>0</v>
      </c>
    </row>
    <row r="70" spans="1:10" ht="21" customHeight="1" outlineLevel="6">
      <c r="A70" s="48"/>
      <c r="B70" s="18"/>
      <c r="C70" s="80" t="s">
        <v>165</v>
      </c>
      <c r="D70" s="39"/>
      <c r="E70" s="19" t="s">
        <v>191</v>
      </c>
      <c r="F70" s="56">
        <f>+F71</f>
        <v>5</v>
      </c>
      <c r="G70" s="53">
        <v>0</v>
      </c>
      <c r="H70" s="53">
        <v>0</v>
      </c>
      <c r="I70" s="10">
        <v>0</v>
      </c>
      <c r="J70" s="10">
        <f t="shared" si="2"/>
        <v>0</v>
      </c>
    </row>
    <row r="71" spans="1:10" ht="25.5" customHeight="1" outlineLevel="6">
      <c r="A71" s="48"/>
      <c r="B71" s="18"/>
      <c r="C71" s="80" t="s">
        <v>237</v>
      </c>
      <c r="D71" s="39"/>
      <c r="E71" s="62" t="s">
        <v>155</v>
      </c>
      <c r="F71" s="53">
        <f>+F72</f>
        <v>5</v>
      </c>
      <c r="G71" s="53">
        <v>0</v>
      </c>
      <c r="H71" s="53">
        <v>0</v>
      </c>
      <c r="I71" s="10">
        <v>0</v>
      </c>
      <c r="J71" s="10">
        <f t="shared" si="2"/>
        <v>0</v>
      </c>
    </row>
    <row r="72" spans="1:10" ht="18" customHeight="1" outlineLevel="6">
      <c r="A72" s="48"/>
      <c r="B72" s="18"/>
      <c r="C72" s="80" t="s">
        <v>238</v>
      </c>
      <c r="D72" s="39"/>
      <c r="E72" s="62" t="s">
        <v>156</v>
      </c>
      <c r="F72" s="56">
        <f>+F73</f>
        <v>5</v>
      </c>
      <c r="G72" s="53">
        <v>0</v>
      </c>
      <c r="H72" s="53">
        <v>0</v>
      </c>
      <c r="I72" s="10">
        <v>0</v>
      </c>
      <c r="J72" s="10">
        <f t="shared" si="2"/>
        <v>0</v>
      </c>
    </row>
    <row r="73" spans="1:10" ht="19.5" customHeight="1" outlineLevel="6">
      <c r="A73" s="48"/>
      <c r="B73" s="18"/>
      <c r="C73" s="39"/>
      <c r="D73" s="18" t="s">
        <v>55</v>
      </c>
      <c r="E73" s="62" t="s">
        <v>100</v>
      </c>
      <c r="F73" s="53">
        <v>5</v>
      </c>
      <c r="G73" s="53">
        <v>0</v>
      </c>
      <c r="H73" s="53">
        <v>0</v>
      </c>
      <c r="I73" s="10">
        <v>0</v>
      </c>
      <c r="J73" s="10">
        <f t="shared" si="2"/>
        <v>0</v>
      </c>
    </row>
    <row r="74" spans="1:10" ht="23.25" customHeight="1" outlineLevel="6">
      <c r="A74" s="48"/>
      <c r="B74" s="44" t="s">
        <v>24</v>
      </c>
      <c r="C74" s="57"/>
      <c r="D74" s="57"/>
      <c r="E74" s="51" t="s">
        <v>25</v>
      </c>
      <c r="F74" s="52">
        <f>+F75+F80</f>
        <v>6782.8</v>
      </c>
      <c r="G74" s="52">
        <f>+G75+G80</f>
        <v>10369.5</v>
      </c>
      <c r="H74" s="52">
        <f>+H75+H80</f>
        <v>10369.5</v>
      </c>
      <c r="I74" s="52">
        <v>100</v>
      </c>
      <c r="J74" s="52">
        <f>+J75+J80</f>
        <v>0</v>
      </c>
    </row>
    <row r="75" spans="1:10" ht="18.75" customHeight="1" outlineLevel="6">
      <c r="A75" s="48"/>
      <c r="B75" s="18" t="s">
        <v>192</v>
      </c>
      <c r="C75" s="58"/>
      <c r="D75" s="39"/>
      <c r="E75" s="36" t="s">
        <v>193</v>
      </c>
      <c r="F75" s="53">
        <v>235.1</v>
      </c>
      <c r="G75" s="53">
        <v>0</v>
      </c>
      <c r="H75" s="53">
        <v>0</v>
      </c>
      <c r="I75" s="10">
        <v>0</v>
      </c>
      <c r="J75" s="10">
        <f t="shared" si="2"/>
        <v>0</v>
      </c>
    </row>
    <row r="76" spans="1:10" ht="19.5" customHeight="1" outlineLevel="6">
      <c r="A76" s="48"/>
      <c r="B76" s="18"/>
      <c r="C76" s="26" t="s">
        <v>96</v>
      </c>
      <c r="D76" s="26"/>
      <c r="E76" s="27" t="s">
        <v>68</v>
      </c>
      <c r="F76" s="53">
        <v>235.1</v>
      </c>
      <c r="G76" s="53">
        <v>0</v>
      </c>
      <c r="H76" s="53">
        <v>0</v>
      </c>
      <c r="I76" s="10">
        <v>0</v>
      </c>
      <c r="J76" s="10">
        <f t="shared" si="2"/>
        <v>0</v>
      </c>
    </row>
    <row r="77" spans="1:10" ht="37.5" customHeight="1" outlineLevel="6">
      <c r="A77" s="48"/>
      <c r="B77" s="18"/>
      <c r="C77" s="23" t="s">
        <v>101</v>
      </c>
      <c r="D77" s="24"/>
      <c r="E77" s="35" t="s">
        <v>78</v>
      </c>
      <c r="F77" s="53">
        <v>235.1</v>
      </c>
      <c r="G77" s="53">
        <v>0</v>
      </c>
      <c r="H77" s="53">
        <v>0</v>
      </c>
      <c r="I77" s="10">
        <v>0</v>
      </c>
      <c r="J77" s="10">
        <f t="shared" si="2"/>
        <v>0</v>
      </c>
    </row>
    <row r="78" spans="1:10" ht="41.25" customHeight="1" outlineLevel="6">
      <c r="A78" s="48"/>
      <c r="B78" s="44"/>
      <c r="C78" s="23" t="s">
        <v>194</v>
      </c>
      <c r="D78" s="18"/>
      <c r="E78" s="85" t="s">
        <v>195</v>
      </c>
      <c r="F78" s="53">
        <v>235.1</v>
      </c>
      <c r="G78" s="53">
        <v>0</v>
      </c>
      <c r="H78" s="53">
        <v>0</v>
      </c>
      <c r="I78" s="10">
        <v>0</v>
      </c>
      <c r="J78" s="10">
        <f t="shared" si="2"/>
        <v>0</v>
      </c>
    </row>
    <row r="79" spans="1:10" ht="19.5" customHeight="1" outlineLevel="6">
      <c r="A79" s="48"/>
      <c r="B79" s="18"/>
      <c r="C79" s="23"/>
      <c r="D79" s="18" t="s">
        <v>55</v>
      </c>
      <c r="E79" s="22" t="s">
        <v>100</v>
      </c>
      <c r="F79" s="53">
        <v>235.1</v>
      </c>
      <c r="G79" s="53">
        <v>0</v>
      </c>
      <c r="H79" s="53">
        <v>0</v>
      </c>
      <c r="I79" s="10">
        <v>0</v>
      </c>
      <c r="J79" s="10">
        <f t="shared" si="2"/>
        <v>0</v>
      </c>
    </row>
    <row r="80" spans="1:10" ht="18.75" customHeight="1" outlineLevel="6">
      <c r="A80" s="48"/>
      <c r="B80" s="18" t="s">
        <v>26</v>
      </c>
      <c r="C80" s="58"/>
      <c r="D80" s="39"/>
      <c r="E80" s="59" t="s">
        <v>61</v>
      </c>
      <c r="F80" s="53">
        <f>+F81</f>
        <v>6547.7</v>
      </c>
      <c r="G80" s="53">
        <f aca="true" t="shared" si="5" ref="G80:J82">+G81</f>
        <v>10369.5</v>
      </c>
      <c r="H80" s="53">
        <f t="shared" si="5"/>
        <v>10369.5</v>
      </c>
      <c r="I80" s="53">
        <f t="shared" si="5"/>
        <v>100</v>
      </c>
      <c r="J80" s="53">
        <f t="shared" si="5"/>
        <v>0</v>
      </c>
    </row>
    <row r="81" spans="1:10" ht="30" customHeight="1" outlineLevel="6">
      <c r="A81" s="48"/>
      <c r="B81" s="18"/>
      <c r="C81" s="39" t="s">
        <v>111</v>
      </c>
      <c r="D81" s="39" t="s">
        <v>15</v>
      </c>
      <c r="E81" s="28" t="s">
        <v>83</v>
      </c>
      <c r="F81" s="53">
        <f>+F82+F94</f>
        <v>6547.7</v>
      </c>
      <c r="G81" s="53">
        <f>+G82+G94</f>
        <v>10369.5</v>
      </c>
      <c r="H81" s="53">
        <f>+H82+H94</f>
        <v>10369.5</v>
      </c>
      <c r="I81" s="53">
        <f t="shared" si="5"/>
        <v>100</v>
      </c>
      <c r="J81" s="53">
        <f>+J82+J94</f>
        <v>0</v>
      </c>
    </row>
    <row r="82" spans="1:10" ht="30" customHeight="1" outlineLevel="6">
      <c r="A82" s="48"/>
      <c r="B82" s="18"/>
      <c r="C82" s="39" t="s">
        <v>112</v>
      </c>
      <c r="D82" s="39"/>
      <c r="E82" s="28" t="s">
        <v>239</v>
      </c>
      <c r="F82" s="56">
        <f>+F83+F85+F91</f>
        <v>6547.7</v>
      </c>
      <c r="G82" s="56">
        <f>+G83+G85+G91</f>
        <v>10162.7</v>
      </c>
      <c r="H82" s="56">
        <f>+H83+H85+H91</f>
        <v>10162.7</v>
      </c>
      <c r="I82" s="53">
        <f t="shared" si="5"/>
        <v>100</v>
      </c>
      <c r="J82" s="56">
        <f>+J83+J85+J91</f>
        <v>0</v>
      </c>
    </row>
    <row r="83" spans="1:10" ht="27.75" customHeight="1" outlineLevel="6">
      <c r="A83" s="48"/>
      <c r="B83" s="18"/>
      <c r="C83" s="15" t="s">
        <v>113</v>
      </c>
      <c r="D83" s="39"/>
      <c r="E83" s="28" t="s">
        <v>114</v>
      </c>
      <c r="F83" s="53">
        <f>+F84</f>
        <v>0</v>
      </c>
      <c r="G83" s="53">
        <f>+G84</f>
        <v>46.4</v>
      </c>
      <c r="H83" s="53">
        <f>+H84</f>
        <v>46.4</v>
      </c>
      <c r="I83" s="53">
        <f>+I84</f>
        <v>100</v>
      </c>
      <c r="J83" s="53">
        <f>+J84</f>
        <v>0</v>
      </c>
    </row>
    <row r="84" spans="1:10" ht="18.75" customHeight="1" outlineLevel="6">
      <c r="A84" s="48"/>
      <c r="B84" s="18"/>
      <c r="C84" s="39"/>
      <c r="D84" s="39" t="s">
        <v>56</v>
      </c>
      <c r="E84" s="35" t="s">
        <v>57</v>
      </c>
      <c r="F84" s="53">
        <v>0</v>
      </c>
      <c r="G84" s="53">
        <v>46.4</v>
      </c>
      <c r="H84" s="53">
        <v>46.4</v>
      </c>
      <c r="I84" s="10">
        <f aca="true" t="shared" si="6" ref="I84:I101">H84/G84*100</f>
        <v>100</v>
      </c>
      <c r="J84" s="10">
        <f>G84-H84</f>
        <v>0</v>
      </c>
    </row>
    <row r="85" spans="1:10" ht="39.75" customHeight="1" outlineLevel="6">
      <c r="A85" s="48"/>
      <c r="B85" s="18"/>
      <c r="C85" s="39" t="s">
        <v>115</v>
      </c>
      <c r="D85" s="61"/>
      <c r="E85" s="19" t="s">
        <v>116</v>
      </c>
      <c r="F85" s="53">
        <f aca="true" t="shared" si="7" ref="F85:H86">+F86</f>
        <v>1794.5</v>
      </c>
      <c r="G85" s="53">
        <f t="shared" si="7"/>
        <v>7966.3</v>
      </c>
      <c r="H85" s="53">
        <f t="shared" si="7"/>
        <v>7966.3</v>
      </c>
      <c r="I85" s="10">
        <f t="shared" si="6"/>
        <v>100</v>
      </c>
      <c r="J85" s="53">
        <f>+J86</f>
        <v>0</v>
      </c>
    </row>
    <row r="86" spans="1:10" ht="42.75" customHeight="1" outlineLevel="6">
      <c r="A86" s="48"/>
      <c r="B86" s="18"/>
      <c r="C86" s="39" t="s">
        <v>197</v>
      </c>
      <c r="D86" s="61"/>
      <c r="E86" s="19" t="s">
        <v>196</v>
      </c>
      <c r="F86" s="53">
        <f t="shared" si="7"/>
        <v>1794.5</v>
      </c>
      <c r="G86" s="53">
        <f t="shared" si="7"/>
        <v>7966.3</v>
      </c>
      <c r="H86" s="53">
        <f t="shared" si="7"/>
        <v>7966.3</v>
      </c>
      <c r="I86" s="10">
        <f t="shared" si="6"/>
        <v>100</v>
      </c>
      <c r="J86" s="53">
        <f>+J87</f>
        <v>0</v>
      </c>
    </row>
    <row r="87" spans="1:10" ht="20.25" customHeight="1" outlineLevel="6">
      <c r="A87" s="48"/>
      <c r="B87" s="18"/>
      <c r="C87" s="39"/>
      <c r="D87" s="39" t="s">
        <v>55</v>
      </c>
      <c r="E87" s="88" t="s">
        <v>100</v>
      </c>
      <c r="F87" s="53">
        <f>+F88+F89+F90</f>
        <v>1794.5</v>
      </c>
      <c r="G87" s="53">
        <f>+G88+G89+G90</f>
        <v>7966.3</v>
      </c>
      <c r="H87" s="53">
        <f>+H88+H89+H90</f>
        <v>7966.3</v>
      </c>
      <c r="I87" s="10">
        <f t="shared" si="6"/>
        <v>100</v>
      </c>
      <c r="J87" s="53">
        <f>+J88+J89+J90</f>
        <v>0</v>
      </c>
    </row>
    <row r="88" spans="1:10" ht="55.5" customHeight="1" outlineLevel="6">
      <c r="A88" s="48"/>
      <c r="B88" s="18"/>
      <c r="C88" s="39"/>
      <c r="D88" s="61"/>
      <c r="E88" s="62" t="s">
        <v>240</v>
      </c>
      <c r="F88" s="56">
        <v>1475.2</v>
      </c>
      <c r="G88" s="56">
        <v>0</v>
      </c>
      <c r="H88" s="56">
        <v>0</v>
      </c>
      <c r="I88" s="10">
        <v>0</v>
      </c>
      <c r="J88" s="10">
        <f>G88-H88</f>
        <v>0</v>
      </c>
    </row>
    <row r="89" spans="1:10" ht="44.25" customHeight="1" outlineLevel="6">
      <c r="A89" s="48"/>
      <c r="B89" s="18"/>
      <c r="C89" s="39"/>
      <c r="D89" s="61"/>
      <c r="E89" s="62" t="s">
        <v>289</v>
      </c>
      <c r="F89" s="53">
        <v>319.3</v>
      </c>
      <c r="G89" s="53">
        <v>0</v>
      </c>
      <c r="H89" s="53">
        <v>0</v>
      </c>
      <c r="I89" s="10">
        <v>0</v>
      </c>
      <c r="J89" s="10">
        <f>G89-H89</f>
        <v>0</v>
      </c>
    </row>
    <row r="90" spans="1:10" ht="93" customHeight="1" outlineLevel="6">
      <c r="A90" s="48"/>
      <c r="B90" s="18"/>
      <c r="C90" s="39"/>
      <c r="D90" s="61"/>
      <c r="E90" s="77" t="s">
        <v>241</v>
      </c>
      <c r="F90" s="53">
        <v>0</v>
      </c>
      <c r="G90" s="53">
        <v>7966.3</v>
      </c>
      <c r="H90" s="53">
        <v>7966.3</v>
      </c>
      <c r="I90" s="10">
        <f t="shared" si="6"/>
        <v>100</v>
      </c>
      <c r="J90" s="10">
        <f>G90-H90</f>
        <v>0</v>
      </c>
    </row>
    <row r="91" spans="1:10" ht="42" customHeight="1" outlineLevel="6">
      <c r="A91" s="48"/>
      <c r="B91" s="18"/>
      <c r="C91" s="39" t="s">
        <v>117</v>
      </c>
      <c r="D91" s="39"/>
      <c r="E91" s="77" t="s">
        <v>118</v>
      </c>
      <c r="F91" s="53">
        <f aca="true" t="shared" si="8" ref="F91:J92">+F92</f>
        <v>4753.2</v>
      </c>
      <c r="G91" s="53">
        <f t="shared" si="8"/>
        <v>2150</v>
      </c>
      <c r="H91" s="53">
        <f t="shared" si="8"/>
        <v>2150</v>
      </c>
      <c r="I91" s="53">
        <f t="shared" si="8"/>
        <v>100</v>
      </c>
      <c r="J91" s="53">
        <f t="shared" si="8"/>
        <v>0</v>
      </c>
    </row>
    <row r="92" spans="1:10" ht="40.5" customHeight="1" outlineLevel="6">
      <c r="A92" s="48"/>
      <c r="B92" s="18"/>
      <c r="C92" s="39" t="s">
        <v>119</v>
      </c>
      <c r="D92" s="39"/>
      <c r="E92" s="59" t="s">
        <v>84</v>
      </c>
      <c r="F92" s="56">
        <f t="shared" si="8"/>
        <v>4753.2</v>
      </c>
      <c r="G92" s="56">
        <f t="shared" si="8"/>
        <v>2150</v>
      </c>
      <c r="H92" s="56">
        <f t="shared" si="8"/>
        <v>2150</v>
      </c>
      <c r="I92" s="56">
        <f t="shared" si="8"/>
        <v>100</v>
      </c>
      <c r="J92" s="56">
        <f t="shared" si="8"/>
        <v>0</v>
      </c>
    </row>
    <row r="93" spans="1:10" ht="19.5" customHeight="1" outlineLevel="6">
      <c r="A93" s="48"/>
      <c r="B93" s="18"/>
      <c r="C93" s="39"/>
      <c r="D93" s="39" t="s">
        <v>55</v>
      </c>
      <c r="E93" s="62" t="s">
        <v>100</v>
      </c>
      <c r="F93" s="53">
        <v>4753.2</v>
      </c>
      <c r="G93" s="53">
        <v>2150</v>
      </c>
      <c r="H93" s="10">
        <v>2150</v>
      </c>
      <c r="I93" s="10">
        <f t="shared" si="6"/>
        <v>100</v>
      </c>
      <c r="J93" s="10">
        <f>G93-H93</f>
        <v>0</v>
      </c>
    </row>
    <row r="94" spans="1:10" ht="30" customHeight="1" outlineLevel="6">
      <c r="A94" s="48"/>
      <c r="B94" s="18"/>
      <c r="C94" s="39" t="s">
        <v>120</v>
      </c>
      <c r="D94" s="39"/>
      <c r="E94" s="59" t="s">
        <v>86</v>
      </c>
      <c r="F94" s="53">
        <f>+F95</f>
        <v>0</v>
      </c>
      <c r="G94" s="53">
        <f>+G95</f>
        <v>206.8</v>
      </c>
      <c r="H94" s="53">
        <f>+H95</f>
        <v>206.8</v>
      </c>
      <c r="I94" s="53">
        <f aca="true" t="shared" si="9" ref="G94:J96">+I95</f>
        <v>100</v>
      </c>
      <c r="J94" s="53">
        <f>+J95</f>
        <v>0</v>
      </c>
    </row>
    <row r="95" spans="1:10" ht="39" customHeight="1" outlineLevel="6">
      <c r="A95" s="48"/>
      <c r="B95" s="18"/>
      <c r="C95" s="39" t="s">
        <v>121</v>
      </c>
      <c r="D95" s="39"/>
      <c r="E95" s="62" t="s">
        <v>122</v>
      </c>
      <c r="F95" s="53">
        <f>+F96+F98</f>
        <v>0</v>
      </c>
      <c r="G95" s="53">
        <f>+G96+G98</f>
        <v>206.8</v>
      </c>
      <c r="H95" s="53">
        <f>+H96+H98</f>
        <v>206.8</v>
      </c>
      <c r="I95" s="53">
        <f t="shared" si="9"/>
        <v>100</v>
      </c>
      <c r="J95" s="53">
        <f>+J96+J98</f>
        <v>0</v>
      </c>
    </row>
    <row r="96" spans="1:10" ht="41.25" customHeight="1" outlineLevel="6">
      <c r="A96" s="48"/>
      <c r="B96" s="18"/>
      <c r="C96" s="39" t="s">
        <v>166</v>
      </c>
      <c r="D96" s="39"/>
      <c r="E96" s="77" t="s">
        <v>167</v>
      </c>
      <c r="F96" s="53">
        <f>+F97</f>
        <v>0</v>
      </c>
      <c r="G96" s="53">
        <f t="shared" si="9"/>
        <v>103.4</v>
      </c>
      <c r="H96" s="53">
        <f t="shared" si="9"/>
        <v>103.4</v>
      </c>
      <c r="I96" s="53">
        <f t="shared" si="9"/>
        <v>100</v>
      </c>
      <c r="J96" s="53">
        <f t="shared" si="9"/>
        <v>0</v>
      </c>
    </row>
    <row r="97" spans="1:10" ht="19.5" customHeight="1" outlineLevel="6">
      <c r="A97" s="48"/>
      <c r="B97" s="18"/>
      <c r="C97" s="39"/>
      <c r="D97" s="39" t="s">
        <v>55</v>
      </c>
      <c r="E97" s="62" t="s">
        <v>100</v>
      </c>
      <c r="F97" s="53">
        <v>0</v>
      </c>
      <c r="G97" s="53">
        <v>103.4</v>
      </c>
      <c r="H97" s="53">
        <v>103.4</v>
      </c>
      <c r="I97" s="10">
        <f t="shared" si="6"/>
        <v>100</v>
      </c>
      <c r="J97" s="10">
        <f>G97-H97</f>
        <v>0</v>
      </c>
    </row>
    <row r="98" spans="1:10" ht="29.25" customHeight="1" outlineLevel="6">
      <c r="A98" s="48"/>
      <c r="B98" s="18"/>
      <c r="C98" s="39" t="s">
        <v>198</v>
      </c>
      <c r="D98" s="39"/>
      <c r="E98" s="40" t="s">
        <v>199</v>
      </c>
      <c r="F98" s="53">
        <f>+F99</f>
        <v>0</v>
      </c>
      <c r="G98" s="53">
        <f>+G99</f>
        <v>103.4</v>
      </c>
      <c r="H98" s="53">
        <f>+H99</f>
        <v>103.4</v>
      </c>
      <c r="I98" s="53">
        <f>+I99</f>
        <v>100</v>
      </c>
      <c r="J98" s="53">
        <f>+J99</f>
        <v>0</v>
      </c>
    </row>
    <row r="99" spans="1:10" ht="21.75" customHeight="1" outlineLevel="6">
      <c r="A99" s="48"/>
      <c r="B99" s="18"/>
      <c r="C99" s="39"/>
      <c r="D99" s="39" t="s">
        <v>55</v>
      </c>
      <c r="E99" s="62" t="s">
        <v>100</v>
      </c>
      <c r="F99" s="53">
        <v>0</v>
      </c>
      <c r="G99" s="53">
        <v>103.4</v>
      </c>
      <c r="H99" s="53">
        <v>103.4</v>
      </c>
      <c r="I99" s="10">
        <f t="shared" si="6"/>
        <v>100</v>
      </c>
      <c r="J99" s="10">
        <f>G99-H99</f>
        <v>0</v>
      </c>
    </row>
    <row r="100" spans="1:10" ht="21" customHeight="1" outlineLevel="6">
      <c r="A100" s="48"/>
      <c r="B100" s="48" t="s">
        <v>43</v>
      </c>
      <c r="C100" s="63"/>
      <c r="D100" s="63"/>
      <c r="E100" s="20" t="s">
        <v>44</v>
      </c>
      <c r="F100" s="52">
        <f>+F101+F123+F134</f>
        <v>10286.9</v>
      </c>
      <c r="G100" s="52">
        <f>+G101+G123+G134</f>
        <v>3383.1000000000004</v>
      </c>
      <c r="H100" s="52">
        <f>+H101+H123+H134</f>
        <v>3383.1000000000004</v>
      </c>
      <c r="I100" s="8">
        <f t="shared" si="6"/>
        <v>100</v>
      </c>
      <c r="J100" s="52">
        <f>+J101+J123+J134</f>
        <v>0</v>
      </c>
    </row>
    <row r="101" spans="1:10" ht="18" customHeight="1" outlineLevel="6">
      <c r="A101" s="18"/>
      <c r="B101" s="15" t="s">
        <v>45</v>
      </c>
      <c r="C101" s="15"/>
      <c r="D101" s="38"/>
      <c r="E101" s="30" t="s">
        <v>46</v>
      </c>
      <c r="F101" s="53">
        <f>+F102+F107+F114</f>
        <v>4286.9</v>
      </c>
      <c r="G101" s="53">
        <f>+G102+G107+G114</f>
        <v>259.1</v>
      </c>
      <c r="H101" s="53">
        <f>+H102+H107+H114</f>
        <v>259.1</v>
      </c>
      <c r="I101" s="10">
        <f t="shared" si="6"/>
        <v>100</v>
      </c>
      <c r="J101" s="53">
        <f>+J102+J107+J114</f>
        <v>0</v>
      </c>
    </row>
    <row r="102" spans="1:10" ht="39.75" customHeight="1" outlineLevel="6">
      <c r="A102" s="18"/>
      <c r="B102" s="15"/>
      <c r="C102" s="41" t="s">
        <v>124</v>
      </c>
      <c r="D102" s="64"/>
      <c r="E102" s="91" t="s">
        <v>179</v>
      </c>
      <c r="F102" s="53">
        <f aca="true" t="shared" si="10" ref="F102:H105">+F103</f>
        <v>525.5</v>
      </c>
      <c r="G102" s="53">
        <f t="shared" si="10"/>
        <v>0</v>
      </c>
      <c r="H102" s="53">
        <f t="shared" si="10"/>
        <v>0</v>
      </c>
      <c r="I102" s="53">
        <v>0</v>
      </c>
      <c r="J102" s="53">
        <f>+J103</f>
        <v>0</v>
      </c>
    </row>
    <row r="103" spans="1:10" ht="18" customHeight="1" outlineLevel="6">
      <c r="A103" s="18"/>
      <c r="B103" s="15"/>
      <c r="C103" s="41" t="s">
        <v>242</v>
      </c>
      <c r="D103" s="64"/>
      <c r="E103" s="19" t="s">
        <v>243</v>
      </c>
      <c r="F103" s="56">
        <f t="shared" si="10"/>
        <v>525.5</v>
      </c>
      <c r="G103" s="56">
        <f t="shared" si="10"/>
        <v>0</v>
      </c>
      <c r="H103" s="56">
        <f t="shared" si="10"/>
        <v>0</v>
      </c>
      <c r="I103" s="56">
        <v>0</v>
      </c>
      <c r="J103" s="56">
        <f>+J104</f>
        <v>0</v>
      </c>
    </row>
    <row r="104" spans="1:10" ht="42" customHeight="1" outlineLevel="6">
      <c r="A104" s="18"/>
      <c r="B104" s="15"/>
      <c r="C104" s="42" t="s">
        <v>244</v>
      </c>
      <c r="D104" s="65"/>
      <c r="E104" s="19" t="s">
        <v>200</v>
      </c>
      <c r="F104" s="53">
        <f t="shared" si="10"/>
        <v>525.5</v>
      </c>
      <c r="G104" s="53">
        <f t="shared" si="10"/>
        <v>0</v>
      </c>
      <c r="H104" s="53">
        <f t="shared" si="10"/>
        <v>0</v>
      </c>
      <c r="I104" s="53">
        <v>0</v>
      </c>
      <c r="J104" s="53">
        <f>+J105</f>
        <v>0</v>
      </c>
    </row>
    <row r="105" spans="1:10" ht="20.25" customHeight="1" outlineLevel="6">
      <c r="A105" s="18"/>
      <c r="B105" s="15"/>
      <c r="C105" s="42"/>
      <c r="D105" s="65">
        <v>400</v>
      </c>
      <c r="E105" s="103" t="s">
        <v>125</v>
      </c>
      <c r="F105" s="53">
        <f t="shared" si="10"/>
        <v>525.5</v>
      </c>
      <c r="G105" s="53">
        <f t="shared" si="10"/>
        <v>0</v>
      </c>
      <c r="H105" s="53">
        <f t="shared" si="10"/>
        <v>0</v>
      </c>
      <c r="I105" s="53">
        <v>0</v>
      </c>
      <c r="J105" s="53">
        <f>+J106</f>
        <v>0</v>
      </c>
    </row>
    <row r="106" spans="1:10" ht="30" customHeight="1" outlineLevel="6">
      <c r="A106" s="18"/>
      <c r="B106" s="15"/>
      <c r="C106" s="26"/>
      <c r="D106" s="64"/>
      <c r="E106" s="19" t="s">
        <v>245</v>
      </c>
      <c r="F106" s="53">
        <v>525.5</v>
      </c>
      <c r="G106" s="53">
        <v>0</v>
      </c>
      <c r="H106" s="53">
        <v>0</v>
      </c>
      <c r="I106" s="10">
        <v>0</v>
      </c>
      <c r="J106" s="10">
        <f>G106-H106</f>
        <v>0</v>
      </c>
    </row>
    <row r="107" spans="1:10" ht="39" customHeight="1" outlineLevel="6">
      <c r="A107" s="18"/>
      <c r="B107" s="15"/>
      <c r="C107" s="41" t="s">
        <v>246</v>
      </c>
      <c r="D107" s="64"/>
      <c r="E107" s="84" t="s">
        <v>247</v>
      </c>
      <c r="F107" s="53">
        <f aca="true" t="shared" si="11" ref="F107:H108">+F108</f>
        <v>1519</v>
      </c>
      <c r="G107" s="53">
        <f t="shared" si="11"/>
        <v>0</v>
      </c>
      <c r="H107" s="53">
        <f t="shared" si="11"/>
        <v>0</v>
      </c>
      <c r="I107" s="53">
        <v>0</v>
      </c>
      <c r="J107" s="53">
        <f>+J108</f>
        <v>0</v>
      </c>
    </row>
    <row r="108" spans="1:10" ht="19.5" customHeight="1" outlineLevel="6">
      <c r="A108" s="18"/>
      <c r="B108" s="15"/>
      <c r="C108" s="41" t="s">
        <v>248</v>
      </c>
      <c r="D108" s="64"/>
      <c r="E108" s="62" t="s">
        <v>249</v>
      </c>
      <c r="F108" s="53">
        <f t="shared" si="11"/>
        <v>1519</v>
      </c>
      <c r="G108" s="53">
        <f t="shared" si="11"/>
        <v>0</v>
      </c>
      <c r="H108" s="53">
        <f t="shared" si="11"/>
        <v>0</v>
      </c>
      <c r="I108" s="53">
        <v>0</v>
      </c>
      <c r="J108" s="53">
        <f>+J109</f>
        <v>0</v>
      </c>
    </row>
    <row r="109" spans="1:10" ht="30.75" customHeight="1" outlineLevel="6">
      <c r="A109" s="18"/>
      <c r="B109" s="15"/>
      <c r="C109" s="42" t="s">
        <v>250</v>
      </c>
      <c r="D109" s="65"/>
      <c r="E109" s="77" t="s">
        <v>251</v>
      </c>
      <c r="F109" s="53">
        <f>+F110+F111+F112</f>
        <v>1519</v>
      </c>
      <c r="G109" s="53">
        <f>+G110+G111+G112</f>
        <v>0</v>
      </c>
      <c r="H109" s="53">
        <f>+H110+H111+H112</f>
        <v>0</v>
      </c>
      <c r="I109" s="53">
        <v>0</v>
      </c>
      <c r="J109" s="53">
        <f>+J110+J111+J112</f>
        <v>0</v>
      </c>
    </row>
    <row r="110" spans="1:10" ht="19.5" customHeight="1" outlineLevel="6">
      <c r="A110" s="18"/>
      <c r="B110" s="15"/>
      <c r="C110" s="42"/>
      <c r="D110" s="38">
        <v>300</v>
      </c>
      <c r="E110" s="28" t="s">
        <v>59</v>
      </c>
      <c r="F110" s="53">
        <v>0</v>
      </c>
      <c r="G110" s="53">
        <v>0</v>
      </c>
      <c r="H110" s="10">
        <v>0</v>
      </c>
      <c r="I110" s="10">
        <v>0</v>
      </c>
      <c r="J110" s="10">
        <f>G110-H110</f>
        <v>0</v>
      </c>
    </row>
    <row r="111" spans="1:10" ht="19.5" customHeight="1" outlineLevel="6">
      <c r="A111" s="18"/>
      <c r="B111" s="15"/>
      <c r="C111" s="42"/>
      <c r="D111" s="65">
        <v>400</v>
      </c>
      <c r="E111" s="103" t="s">
        <v>125</v>
      </c>
      <c r="F111" s="53">
        <v>1519</v>
      </c>
      <c r="G111" s="53">
        <v>0</v>
      </c>
      <c r="H111" s="10">
        <v>0</v>
      </c>
      <c r="I111" s="10">
        <v>0</v>
      </c>
      <c r="J111" s="10"/>
    </row>
    <row r="112" spans="1:10" ht="18.75" customHeight="1" outlineLevel="6">
      <c r="A112" s="105"/>
      <c r="B112" s="106"/>
      <c r="C112" s="106"/>
      <c r="D112" s="107">
        <v>500</v>
      </c>
      <c r="E112" s="108" t="s">
        <v>85</v>
      </c>
      <c r="F112" s="53">
        <v>0</v>
      </c>
      <c r="G112" s="53">
        <v>0</v>
      </c>
      <c r="H112" s="53">
        <v>0</v>
      </c>
      <c r="I112" s="10">
        <v>0</v>
      </c>
      <c r="J112" s="10">
        <f>G112-H112</f>
        <v>0</v>
      </c>
    </row>
    <row r="113" spans="1:10" ht="28.5" customHeight="1" outlineLevel="6">
      <c r="A113" s="18"/>
      <c r="B113" s="15"/>
      <c r="C113" s="26"/>
      <c r="D113" s="64"/>
      <c r="E113" s="62" t="s">
        <v>252</v>
      </c>
      <c r="F113" s="53">
        <v>1519</v>
      </c>
      <c r="G113" s="53">
        <v>0</v>
      </c>
      <c r="H113" s="53">
        <v>0</v>
      </c>
      <c r="I113" s="10">
        <v>0</v>
      </c>
      <c r="J113" s="10">
        <f>G113-H113</f>
        <v>0</v>
      </c>
    </row>
    <row r="114" spans="1:10" ht="24.75" customHeight="1" outlineLevel="6">
      <c r="A114" s="18"/>
      <c r="B114" s="15"/>
      <c r="C114" s="26" t="s">
        <v>96</v>
      </c>
      <c r="D114" s="26"/>
      <c r="E114" s="102" t="s">
        <v>68</v>
      </c>
      <c r="F114" s="56">
        <f>+F115+F118</f>
        <v>2242.4</v>
      </c>
      <c r="G114" s="56">
        <f>+G115+G118</f>
        <v>259.1</v>
      </c>
      <c r="H114" s="56">
        <f>+H115+H118</f>
        <v>259.1</v>
      </c>
      <c r="I114" s="10">
        <f>H114/G114*100</f>
        <v>100</v>
      </c>
      <c r="J114" s="56">
        <f>+J115+J118</f>
        <v>0</v>
      </c>
    </row>
    <row r="115" spans="1:10" ht="40.5" customHeight="1" outlineLevel="6">
      <c r="A115" s="48"/>
      <c r="B115" s="18"/>
      <c r="C115" s="15" t="s">
        <v>103</v>
      </c>
      <c r="D115" s="15" t="s">
        <v>15</v>
      </c>
      <c r="E115" s="28" t="s">
        <v>104</v>
      </c>
      <c r="F115" s="56">
        <f aca="true" t="shared" si="12" ref="F115:H116">+F116</f>
        <v>0</v>
      </c>
      <c r="G115" s="56">
        <f t="shared" si="12"/>
        <v>34.3</v>
      </c>
      <c r="H115" s="56">
        <f t="shared" si="12"/>
        <v>34.3</v>
      </c>
      <c r="I115" s="10">
        <f>H115/G115*100</f>
        <v>100</v>
      </c>
      <c r="J115" s="56">
        <f>+J116</f>
        <v>0</v>
      </c>
    </row>
    <row r="116" spans="1:10" ht="30" customHeight="1" outlineLevel="6">
      <c r="A116" s="48"/>
      <c r="B116" s="18"/>
      <c r="C116" s="89" t="s">
        <v>106</v>
      </c>
      <c r="D116" s="31"/>
      <c r="E116" s="40" t="s">
        <v>80</v>
      </c>
      <c r="F116" s="53">
        <f t="shared" si="12"/>
        <v>0</v>
      </c>
      <c r="G116" s="53">
        <f t="shared" si="12"/>
        <v>34.3</v>
      </c>
      <c r="H116" s="53">
        <f t="shared" si="12"/>
        <v>34.3</v>
      </c>
      <c r="I116" s="10">
        <f>H116/G116*100</f>
        <v>100</v>
      </c>
      <c r="J116" s="53">
        <f>+J117</f>
        <v>0</v>
      </c>
    </row>
    <row r="117" spans="1:10" ht="18.75" customHeight="1" outlineLevel="6">
      <c r="A117" s="48"/>
      <c r="B117" s="18"/>
      <c r="C117" s="15"/>
      <c r="D117" s="18" t="s">
        <v>56</v>
      </c>
      <c r="E117" s="35" t="s">
        <v>57</v>
      </c>
      <c r="F117" s="56">
        <v>0</v>
      </c>
      <c r="G117" s="56">
        <v>34.3</v>
      </c>
      <c r="H117" s="56">
        <v>34.3</v>
      </c>
      <c r="I117" s="10">
        <f>H117/G117*100</f>
        <v>100</v>
      </c>
      <c r="J117" s="10">
        <f>G117-H117</f>
        <v>0</v>
      </c>
    </row>
    <row r="118" spans="1:10" ht="42" customHeight="1" outlineLevel="6">
      <c r="A118" s="18"/>
      <c r="B118" s="15"/>
      <c r="C118" s="15" t="s">
        <v>108</v>
      </c>
      <c r="D118" s="38"/>
      <c r="E118" s="28" t="s">
        <v>81</v>
      </c>
      <c r="F118" s="53">
        <f>+F119+F121</f>
        <v>2242.4</v>
      </c>
      <c r="G118" s="53">
        <f>+G119+G121</f>
        <v>224.8</v>
      </c>
      <c r="H118" s="53">
        <f>+H119+H121</f>
        <v>224.8</v>
      </c>
      <c r="I118" s="56">
        <f aca="true" t="shared" si="13" ref="G118:J119">+I119</f>
        <v>100</v>
      </c>
      <c r="J118" s="53">
        <f>+J119+J121</f>
        <v>0</v>
      </c>
    </row>
    <row r="119" spans="1:10" ht="27.75" customHeight="1" outlineLevel="6">
      <c r="A119" s="18"/>
      <c r="B119" s="15"/>
      <c r="C119" s="15" t="s">
        <v>123</v>
      </c>
      <c r="D119" s="38"/>
      <c r="E119" s="40" t="s">
        <v>87</v>
      </c>
      <c r="F119" s="56">
        <f>+F120</f>
        <v>1824.5</v>
      </c>
      <c r="G119" s="56">
        <f t="shared" si="13"/>
        <v>224.8</v>
      </c>
      <c r="H119" s="56">
        <f t="shared" si="13"/>
        <v>224.8</v>
      </c>
      <c r="I119" s="56">
        <f t="shared" si="13"/>
        <v>100</v>
      </c>
      <c r="J119" s="56">
        <f t="shared" si="13"/>
        <v>0</v>
      </c>
    </row>
    <row r="120" spans="1:10" ht="20.25" customHeight="1" outlineLevel="6">
      <c r="A120" s="18"/>
      <c r="B120" s="15"/>
      <c r="C120" s="15"/>
      <c r="D120" s="38">
        <v>200</v>
      </c>
      <c r="E120" s="62" t="s">
        <v>100</v>
      </c>
      <c r="F120" s="56">
        <v>1824.5</v>
      </c>
      <c r="G120" s="56">
        <v>224.8</v>
      </c>
      <c r="H120" s="56">
        <v>224.8</v>
      </c>
      <c r="I120" s="10">
        <f>H120/G120*100</f>
        <v>100</v>
      </c>
      <c r="J120" s="10">
        <f>G120-H120</f>
        <v>0</v>
      </c>
    </row>
    <row r="121" spans="1:10" ht="28.5" customHeight="1" outlineLevel="6">
      <c r="A121" s="18"/>
      <c r="B121" s="15"/>
      <c r="C121" s="15" t="s">
        <v>203</v>
      </c>
      <c r="D121" s="38"/>
      <c r="E121" s="40" t="s">
        <v>204</v>
      </c>
      <c r="F121" s="56">
        <f>+F122</f>
        <v>417.9</v>
      </c>
      <c r="G121" s="56">
        <f>+G122</f>
        <v>0</v>
      </c>
      <c r="H121" s="56">
        <f>+H122</f>
        <v>0</v>
      </c>
      <c r="I121" s="56">
        <v>0</v>
      </c>
      <c r="J121" s="56">
        <f>+J122</f>
        <v>0</v>
      </c>
    </row>
    <row r="122" spans="1:10" ht="18.75" customHeight="1" outlineLevel="6">
      <c r="A122" s="18"/>
      <c r="B122" s="15"/>
      <c r="C122" s="15"/>
      <c r="D122" s="38">
        <v>200</v>
      </c>
      <c r="E122" s="62" t="s">
        <v>100</v>
      </c>
      <c r="F122" s="53">
        <v>417.9</v>
      </c>
      <c r="G122" s="53">
        <v>0</v>
      </c>
      <c r="H122" s="53">
        <v>0</v>
      </c>
      <c r="I122" s="10">
        <v>0</v>
      </c>
      <c r="J122" s="10">
        <f>G122-H122</f>
        <v>0</v>
      </c>
    </row>
    <row r="123" spans="1:10" ht="18.75" customHeight="1" outlineLevel="6">
      <c r="A123" s="18"/>
      <c r="B123" s="15" t="s">
        <v>47</v>
      </c>
      <c r="C123" s="15"/>
      <c r="D123" s="38"/>
      <c r="E123" s="35" t="s">
        <v>48</v>
      </c>
      <c r="F123" s="56">
        <f>+F124</f>
        <v>100</v>
      </c>
      <c r="G123" s="56">
        <f aca="true" t="shared" si="14" ref="G123:J125">+G124</f>
        <v>590.7</v>
      </c>
      <c r="H123" s="56">
        <f t="shared" si="14"/>
        <v>590.7</v>
      </c>
      <c r="I123" s="53">
        <f t="shared" si="14"/>
        <v>100</v>
      </c>
      <c r="J123" s="56">
        <f t="shared" si="14"/>
        <v>0</v>
      </c>
    </row>
    <row r="124" spans="1:10" ht="21.75" customHeight="1" outlineLevel="6">
      <c r="A124" s="18"/>
      <c r="B124" s="15"/>
      <c r="C124" s="26" t="s">
        <v>96</v>
      </c>
      <c r="D124" s="26"/>
      <c r="E124" s="27" t="s">
        <v>68</v>
      </c>
      <c r="F124" s="53">
        <f>+F125</f>
        <v>100</v>
      </c>
      <c r="G124" s="53">
        <f>+G125</f>
        <v>590.7</v>
      </c>
      <c r="H124" s="53">
        <f>+H125</f>
        <v>590.7</v>
      </c>
      <c r="I124" s="53">
        <f t="shared" si="14"/>
        <v>100</v>
      </c>
      <c r="J124" s="53">
        <f>+J125</f>
        <v>0</v>
      </c>
    </row>
    <row r="125" spans="1:10" ht="40.5" customHeight="1" outlineLevel="6">
      <c r="A125" s="18"/>
      <c r="B125" s="15"/>
      <c r="C125" s="15" t="s">
        <v>103</v>
      </c>
      <c r="D125" s="38"/>
      <c r="E125" s="87" t="s">
        <v>104</v>
      </c>
      <c r="F125" s="56">
        <f>+F126+F128+F130+F132</f>
        <v>100</v>
      </c>
      <c r="G125" s="56">
        <f>+G126+G128+G130+G132</f>
        <v>590.7</v>
      </c>
      <c r="H125" s="56">
        <f>+H126+H128+H130+H132</f>
        <v>590.7</v>
      </c>
      <c r="I125" s="53">
        <f t="shared" si="14"/>
        <v>100</v>
      </c>
      <c r="J125" s="56">
        <f>+J126+J128+J130+J132</f>
        <v>0</v>
      </c>
    </row>
    <row r="126" spans="1:10" ht="31.5" customHeight="1" outlineLevel="6">
      <c r="A126" s="48"/>
      <c r="B126" s="18"/>
      <c r="C126" s="119" t="s">
        <v>106</v>
      </c>
      <c r="D126" s="23"/>
      <c r="E126" s="120" t="s">
        <v>80</v>
      </c>
      <c r="F126" s="53">
        <f>+F127</f>
        <v>0</v>
      </c>
      <c r="G126" s="53">
        <f>+G127</f>
        <v>214.5</v>
      </c>
      <c r="H126" s="53">
        <f>+H127</f>
        <v>214.5</v>
      </c>
      <c r="I126" s="53">
        <f>+I127</f>
        <v>100</v>
      </c>
      <c r="J126" s="53">
        <f>+J127</f>
        <v>0</v>
      </c>
    </row>
    <row r="127" spans="1:10" ht="20.25" customHeight="1" outlineLevel="6">
      <c r="A127" s="48"/>
      <c r="B127" s="18"/>
      <c r="C127" s="15"/>
      <c r="D127" s="18" t="s">
        <v>56</v>
      </c>
      <c r="E127" s="35" t="s">
        <v>57</v>
      </c>
      <c r="F127" s="56">
        <v>0</v>
      </c>
      <c r="G127" s="56">
        <v>214.5</v>
      </c>
      <c r="H127" s="56">
        <v>214.5</v>
      </c>
      <c r="I127" s="10">
        <f>H127/G127*100</f>
        <v>100</v>
      </c>
      <c r="J127" s="10">
        <f>G127-H127</f>
        <v>0</v>
      </c>
    </row>
    <row r="128" spans="1:10" ht="21.75" customHeight="1" outlineLevel="6">
      <c r="A128" s="18"/>
      <c r="B128" s="15"/>
      <c r="C128" s="15" t="s">
        <v>127</v>
      </c>
      <c r="D128" s="38"/>
      <c r="E128" s="40" t="s">
        <v>253</v>
      </c>
      <c r="F128" s="53">
        <f>+F129</f>
        <v>0</v>
      </c>
      <c r="G128" s="53">
        <f>+G129</f>
        <v>258.1</v>
      </c>
      <c r="H128" s="53">
        <f>+H129</f>
        <v>258.1</v>
      </c>
      <c r="I128" s="53">
        <f>+I129</f>
        <v>100</v>
      </c>
      <c r="J128" s="53">
        <f>+J129</f>
        <v>0</v>
      </c>
    </row>
    <row r="129" spans="1:10" ht="18.75" customHeight="1" outlineLevel="6">
      <c r="A129" s="18"/>
      <c r="B129" s="15"/>
      <c r="C129" s="15"/>
      <c r="D129" s="38">
        <v>200</v>
      </c>
      <c r="E129" s="62" t="s">
        <v>100</v>
      </c>
      <c r="F129" s="56">
        <v>0</v>
      </c>
      <c r="G129" s="56">
        <v>258.1</v>
      </c>
      <c r="H129" s="56">
        <v>258.1</v>
      </c>
      <c r="I129" s="10">
        <f>H129/G129*100</f>
        <v>100</v>
      </c>
      <c r="J129" s="10">
        <f>G129-H129</f>
        <v>0</v>
      </c>
    </row>
    <row r="130" spans="1:10" ht="20.25" customHeight="1" outlineLevel="6">
      <c r="A130" s="18"/>
      <c r="B130" s="15"/>
      <c r="C130" s="15" t="s">
        <v>180</v>
      </c>
      <c r="D130" s="38"/>
      <c r="E130" s="40" t="s">
        <v>182</v>
      </c>
      <c r="F130" s="53">
        <f>+F131</f>
        <v>100</v>
      </c>
      <c r="G130" s="53">
        <f>+G131</f>
        <v>68.1</v>
      </c>
      <c r="H130" s="53">
        <f>+H131</f>
        <v>68.1</v>
      </c>
      <c r="I130" s="53">
        <f>+I131</f>
        <v>100</v>
      </c>
      <c r="J130" s="53">
        <f>+J131</f>
        <v>0</v>
      </c>
    </row>
    <row r="131" spans="1:10" ht="20.25" customHeight="1" outlineLevel="6">
      <c r="A131" s="18"/>
      <c r="B131" s="15"/>
      <c r="C131" s="15"/>
      <c r="D131" s="38">
        <v>200</v>
      </c>
      <c r="E131" s="62" t="s">
        <v>100</v>
      </c>
      <c r="F131" s="56">
        <v>100</v>
      </c>
      <c r="G131" s="56">
        <v>68.1</v>
      </c>
      <c r="H131" s="56">
        <v>68.1</v>
      </c>
      <c r="I131" s="10">
        <f>H131/G131*100</f>
        <v>100</v>
      </c>
      <c r="J131" s="10">
        <f>G131-H131</f>
        <v>0</v>
      </c>
    </row>
    <row r="132" spans="1:10" ht="18.75" customHeight="1" outlineLevel="6">
      <c r="A132" s="18"/>
      <c r="B132" s="15"/>
      <c r="C132" s="15" t="s">
        <v>181</v>
      </c>
      <c r="D132" s="38"/>
      <c r="E132" s="62" t="s">
        <v>205</v>
      </c>
      <c r="F132" s="53">
        <f>+F133</f>
        <v>0</v>
      </c>
      <c r="G132" s="53">
        <f>+G133</f>
        <v>50</v>
      </c>
      <c r="H132" s="53">
        <f>+H133</f>
        <v>50</v>
      </c>
      <c r="I132" s="53">
        <f>+I133</f>
        <v>100</v>
      </c>
      <c r="J132" s="10">
        <f>G132-H132</f>
        <v>0</v>
      </c>
    </row>
    <row r="133" spans="1:10" ht="18" customHeight="1" outlineLevel="6">
      <c r="A133" s="18"/>
      <c r="B133" s="15"/>
      <c r="C133" s="15"/>
      <c r="D133" s="38">
        <v>200</v>
      </c>
      <c r="E133" s="62" t="s">
        <v>100</v>
      </c>
      <c r="F133" s="56">
        <v>0</v>
      </c>
      <c r="G133" s="56">
        <v>50</v>
      </c>
      <c r="H133" s="56">
        <v>50</v>
      </c>
      <c r="I133" s="10">
        <f>H133/G133*100</f>
        <v>100</v>
      </c>
      <c r="J133" s="10">
        <v>0</v>
      </c>
    </row>
    <row r="134" spans="1:10" ht="23.25" customHeight="1" outlineLevel="6">
      <c r="A134" s="18"/>
      <c r="B134" s="15" t="s">
        <v>49</v>
      </c>
      <c r="C134" s="34"/>
      <c r="D134" s="38"/>
      <c r="E134" s="30" t="s">
        <v>62</v>
      </c>
      <c r="F134" s="53">
        <f>+F135+F144</f>
        <v>5900</v>
      </c>
      <c r="G134" s="53">
        <f>+G135+G144</f>
        <v>2533.3</v>
      </c>
      <c r="H134" s="53">
        <f>+H135+H144</f>
        <v>2533.3</v>
      </c>
      <c r="I134" s="10">
        <f>H134/G134*100</f>
        <v>100</v>
      </c>
      <c r="J134" s="53">
        <f>+J135+J144</f>
        <v>0</v>
      </c>
    </row>
    <row r="135" spans="1:10" ht="27.75" customHeight="1" outlineLevel="6">
      <c r="A135" s="18"/>
      <c r="B135" s="109"/>
      <c r="C135" s="80" t="s">
        <v>174</v>
      </c>
      <c r="D135" s="82"/>
      <c r="E135" s="60" t="s">
        <v>172</v>
      </c>
      <c r="F135" s="56">
        <f>+F136+F140</f>
        <v>700</v>
      </c>
      <c r="G135" s="56">
        <f>+G136+G140</f>
        <v>0</v>
      </c>
      <c r="H135" s="56">
        <f>+H136+H140</f>
        <v>0</v>
      </c>
      <c r="I135" s="56">
        <v>0</v>
      </c>
      <c r="J135" s="56">
        <f>+J136+J140</f>
        <v>0</v>
      </c>
    </row>
    <row r="136" spans="1:10" ht="27.75" customHeight="1" outlineLevel="6">
      <c r="A136" s="18"/>
      <c r="B136" s="109"/>
      <c r="C136" s="80" t="s">
        <v>175</v>
      </c>
      <c r="D136" s="83"/>
      <c r="E136" s="84" t="s">
        <v>173</v>
      </c>
      <c r="F136" s="56">
        <f aca="true" t="shared" si="15" ref="F136:H138">+F137</f>
        <v>450</v>
      </c>
      <c r="G136" s="56">
        <f t="shared" si="15"/>
        <v>0</v>
      </c>
      <c r="H136" s="56">
        <f t="shared" si="15"/>
        <v>0</v>
      </c>
      <c r="I136" s="56">
        <v>0</v>
      </c>
      <c r="J136" s="56">
        <f>+J137</f>
        <v>0</v>
      </c>
    </row>
    <row r="137" spans="1:10" ht="39.75" customHeight="1" outlineLevel="6">
      <c r="A137" s="18"/>
      <c r="B137" s="15"/>
      <c r="C137" s="90" t="s">
        <v>207</v>
      </c>
      <c r="D137" s="65"/>
      <c r="E137" s="60" t="s">
        <v>208</v>
      </c>
      <c r="F137" s="56">
        <f t="shared" si="15"/>
        <v>450</v>
      </c>
      <c r="G137" s="56">
        <f t="shared" si="15"/>
        <v>0</v>
      </c>
      <c r="H137" s="56">
        <f t="shared" si="15"/>
        <v>0</v>
      </c>
      <c r="I137" s="56">
        <v>0</v>
      </c>
      <c r="J137" s="56">
        <f>+J138</f>
        <v>0</v>
      </c>
    </row>
    <row r="138" spans="1:10" ht="21" customHeight="1" outlineLevel="6">
      <c r="A138" s="105"/>
      <c r="B138" s="106"/>
      <c r="C138" s="110"/>
      <c r="D138" s="107">
        <v>200</v>
      </c>
      <c r="E138" s="111" t="s">
        <v>100</v>
      </c>
      <c r="F138" s="53">
        <f t="shared" si="15"/>
        <v>450</v>
      </c>
      <c r="G138" s="53">
        <f t="shared" si="15"/>
        <v>0</v>
      </c>
      <c r="H138" s="53">
        <f t="shared" si="15"/>
        <v>0</v>
      </c>
      <c r="I138" s="53">
        <v>0</v>
      </c>
      <c r="J138" s="53">
        <f>+J139</f>
        <v>0</v>
      </c>
    </row>
    <row r="139" spans="1:10" ht="52.5" customHeight="1" outlineLevel="6">
      <c r="A139" s="18"/>
      <c r="B139" s="15"/>
      <c r="C139" s="89"/>
      <c r="D139" s="65"/>
      <c r="E139" s="62" t="s">
        <v>255</v>
      </c>
      <c r="F139" s="53">
        <v>450</v>
      </c>
      <c r="G139" s="53">
        <v>0</v>
      </c>
      <c r="H139" s="53">
        <v>0</v>
      </c>
      <c r="I139" s="10">
        <v>0</v>
      </c>
      <c r="J139" s="10">
        <v>0</v>
      </c>
    </row>
    <row r="140" spans="1:10" ht="22.5" customHeight="1" outlineLevel="6">
      <c r="A140" s="18"/>
      <c r="B140" s="15"/>
      <c r="C140" s="80" t="s">
        <v>256</v>
      </c>
      <c r="D140" s="65"/>
      <c r="E140" s="19" t="s">
        <v>257</v>
      </c>
      <c r="F140" s="53">
        <f aca="true" t="shared" si="16" ref="F140:H142">+F141</f>
        <v>250</v>
      </c>
      <c r="G140" s="53">
        <f t="shared" si="16"/>
        <v>0</v>
      </c>
      <c r="H140" s="53">
        <f t="shared" si="16"/>
        <v>0</v>
      </c>
      <c r="I140" s="53">
        <v>0</v>
      </c>
      <c r="J140" s="10">
        <v>0</v>
      </c>
    </row>
    <row r="141" spans="1:10" ht="43.5" customHeight="1" outlineLevel="6">
      <c r="A141" s="18"/>
      <c r="B141" s="15"/>
      <c r="C141" s="90" t="s">
        <v>258</v>
      </c>
      <c r="D141" s="65"/>
      <c r="E141" s="62" t="s">
        <v>208</v>
      </c>
      <c r="F141" s="56">
        <f t="shared" si="16"/>
        <v>250</v>
      </c>
      <c r="G141" s="56">
        <f t="shared" si="16"/>
        <v>0</v>
      </c>
      <c r="H141" s="56">
        <f t="shared" si="16"/>
        <v>0</v>
      </c>
      <c r="I141" s="56">
        <v>0</v>
      </c>
      <c r="J141" s="10">
        <v>0</v>
      </c>
    </row>
    <row r="142" spans="1:10" ht="21" customHeight="1" outlineLevel="6">
      <c r="A142" s="18"/>
      <c r="B142" s="15"/>
      <c r="C142" s="15"/>
      <c r="D142" s="38">
        <v>200</v>
      </c>
      <c r="E142" s="62" t="s">
        <v>100</v>
      </c>
      <c r="F142" s="53">
        <f t="shared" si="16"/>
        <v>250</v>
      </c>
      <c r="G142" s="53">
        <f t="shared" si="16"/>
        <v>0</v>
      </c>
      <c r="H142" s="53">
        <f t="shared" si="16"/>
        <v>0</v>
      </c>
      <c r="I142" s="53">
        <v>0</v>
      </c>
      <c r="J142" s="10">
        <v>0</v>
      </c>
    </row>
    <row r="143" spans="1:10" ht="28.5" customHeight="1" outlineLevel="6">
      <c r="A143" s="18"/>
      <c r="B143" s="15"/>
      <c r="C143" s="15"/>
      <c r="D143" s="38"/>
      <c r="E143" s="40" t="s">
        <v>259</v>
      </c>
      <c r="F143" s="56">
        <v>250</v>
      </c>
      <c r="G143" s="56">
        <v>0</v>
      </c>
      <c r="H143" s="86">
        <v>0</v>
      </c>
      <c r="I143" s="10">
        <v>0</v>
      </c>
      <c r="J143" s="10">
        <v>0</v>
      </c>
    </row>
    <row r="144" spans="1:10" ht="19.5" customHeight="1" outlineLevel="6">
      <c r="A144" s="18"/>
      <c r="B144" s="15"/>
      <c r="C144" s="26" t="s">
        <v>96</v>
      </c>
      <c r="D144" s="26"/>
      <c r="E144" s="27" t="s">
        <v>68</v>
      </c>
      <c r="F144" s="53">
        <f>+F145</f>
        <v>5200</v>
      </c>
      <c r="G144" s="53">
        <f>+G145</f>
        <v>2533.3</v>
      </c>
      <c r="H144" s="53">
        <f>+H145</f>
        <v>2533.3</v>
      </c>
      <c r="I144" s="10">
        <f aca="true" t="shared" si="17" ref="I144:I155">H144/G144*100</f>
        <v>100</v>
      </c>
      <c r="J144" s="53">
        <f>+J145</f>
        <v>0</v>
      </c>
    </row>
    <row r="145" spans="1:10" ht="40.5" customHeight="1" outlineLevel="6">
      <c r="A145" s="18"/>
      <c r="B145" s="15"/>
      <c r="C145" s="15" t="s">
        <v>103</v>
      </c>
      <c r="D145" s="38"/>
      <c r="E145" s="28" t="s">
        <v>104</v>
      </c>
      <c r="F145" s="56">
        <f>+F146+F148+F150</f>
        <v>5200</v>
      </c>
      <c r="G145" s="56">
        <f>+G146+G148+G150</f>
        <v>2533.3</v>
      </c>
      <c r="H145" s="56">
        <f>+H146+H148+H150</f>
        <v>2533.3</v>
      </c>
      <c r="I145" s="10">
        <f t="shared" si="17"/>
        <v>100</v>
      </c>
      <c r="J145" s="56">
        <f>+J146+J148+J150</f>
        <v>0</v>
      </c>
    </row>
    <row r="146" spans="1:10" ht="18" customHeight="1" outlineLevel="6">
      <c r="A146" s="18"/>
      <c r="B146" s="15"/>
      <c r="C146" s="15" t="s">
        <v>128</v>
      </c>
      <c r="D146" s="38"/>
      <c r="E146" s="43" t="s">
        <v>89</v>
      </c>
      <c r="F146" s="56">
        <f>+F147</f>
        <v>250</v>
      </c>
      <c r="G146" s="56">
        <f>+G147</f>
        <v>106.9</v>
      </c>
      <c r="H146" s="56">
        <f>+H147</f>
        <v>106.9</v>
      </c>
      <c r="I146" s="10">
        <f t="shared" si="17"/>
        <v>100</v>
      </c>
      <c r="J146" s="56">
        <f>+J147</f>
        <v>0</v>
      </c>
    </row>
    <row r="147" spans="1:10" ht="20.25" customHeight="1" outlineLevel="6">
      <c r="A147" s="18"/>
      <c r="B147" s="15"/>
      <c r="C147" s="15"/>
      <c r="D147" s="38">
        <v>200</v>
      </c>
      <c r="E147" s="62" t="s">
        <v>100</v>
      </c>
      <c r="F147" s="53">
        <v>250</v>
      </c>
      <c r="G147" s="53">
        <v>106.9</v>
      </c>
      <c r="H147" s="53">
        <v>106.9</v>
      </c>
      <c r="I147" s="10">
        <f t="shared" si="17"/>
        <v>100</v>
      </c>
      <c r="J147" s="10">
        <v>0</v>
      </c>
    </row>
    <row r="148" spans="1:10" ht="17.25" customHeight="1" outlineLevel="6">
      <c r="A148" s="18"/>
      <c r="B148" s="15"/>
      <c r="C148" s="15" t="s">
        <v>129</v>
      </c>
      <c r="D148" s="38"/>
      <c r="E148" s="43" t="s">
        <v>90</v>
      </c>
      <c r="F148" s="56">
        <f>+F149</f>
        <v>1000</v>
      </c>
      <c r="G148" s="56">
        <f>+G149</f>
        <v>190.6</v>
      </c>
      <c r="H148" s="56">
        <f>+H149</f>
        <v>190.6</v>
      </c>
      <c r="I148" s="10">
        <f t="shared" si="17"/>
        <v>100</v>
      </c>
      <c r="J148" s="56">
        <f>+J149</f>
        <v>0</v>
      </c>
    </row>
    <row r="149" spans="1:10" ht="18.75" customHeight="1" outlineLevel="6">
      <c r="A149" s="18"/>
      <c r="B149" s="15"/>
      <c r="C149" s="15"/>
      <c r="D149" s="38">
        <v>200</v>
      </c>
      <c r="E149" s="62" t="s">
        <v>100</v>
      </c>
      <c r="F149" s="53">
        <v>1000</v>
      </c>
      <c r="G149" s="53">
        <v>190.6</v>
      </c>
      <c r="H149" s="53">
        <v>190.6</v>
      </c>
      <c r="I149" s="10">
        <f t="shared" si="17"/>
        <v>100</v>
      </c>
      <c r="J149" s="10">
        <v>0</v>
      </c>
    </row>
    <row r="150" spans="1:10" ht="16.5" customHeight="1" outlineLevel="6">
      <c r="A150" s="18"/>
      <c r="B150" s="15"/>
      <c r="C150" s="15" t="s">
        <v>130</v>
      </c>
      <c r="D150" s="38"/>
      <c r="E150" s="43" t="s">
        <v>67</v>
      </c>
      <c r="F150" s="56">
        <f>+F151</f>
        <v>3950</v>
      </c>
      <c r="G150" s="56">
        <f>+G151</f>
        <v>2235.8</v>
      </c>
      <c r="H150" s="56">
        <f>+H151</f>
        <v>2235.8</v>
      </c>
      <c r="I150" s="10">
        <f t="shared" si="17"/>
        <v>100</v>
      </c>
      <c r="J150" s="56">
        <f>+J151</f>
        <v>0</v>
      </c>
    </row>
    <row r="151" spans="1:10" ht="16.5" customHeight="1" outlineLevel="6">
      <c r="A151" s="18"/>
      <c r="B151" s="15"/>
      <c r="C151" s="15"/>
      <c r="D151" s="38">
        <v>200</v>
      </c>
      <c r="E151" s="62" t="s">
        <v>100</v>
      </c>
      <c r="F151" s="53">
        <f>+F152+F153</f>
        <v>3950</v>
      </c>
      <c r="G151" s="53">
        <f>+G152+G153</f>
        <v>2235.8</v>
      </c>
      <c r="H151" s="53">
        <f>+H152+H153</f>
        <v>2235.8</v>
      </c>
      <c r="I151" s="10">
        <f t="shared" si="17"/>
        <v>100</v>
      </c>
      <c r="J151" s="53">
        <f>+J152+J153</f>
        <v>0</v>
      </c>
    </row>
    <row r="152" spans="1:10" ht="16.5" customHeight="1" outlineLevel="6">
      <c r="A152" s="48"/>
      <c r="B152" s="18"/>
      <c r="C152" s="18"/>
      <c r="D152" s="18"/>
      <c r="E152" s="21" t="s">
        <v>260</v>
      </c>
      <c r="F152" s="56">
        <v>3300</v>
      </c>
      <c r="G152" s="56">
        <v>1968.2</v>
      </c>
      <c r="H152" s="10">
        <v>1968.2</v>
      </c>
      <c r="I152" s="10">
        <f t="shared" si="17"/>
        <v>100</v>
      </c>
      <c r="J152" s="10">
        <v>0</v>
      </c>
    </row>
    <row r="153" spans="1:10" ht="16.5" customHeight="1" outlineLevel="6">
      <c r="A153" s="48"/>
      <c r="B153" s="18"/>
      <c r="C153" s="44"/>
      <c r="D153" s="44"/>
      <c r="E153" s="21" t="s">
        <v>91</v>
      </c>
      <c r="F153" s="53">
        <v>650</v>
      </c>
      <c r="G153" s="53">
        <v>267.6</v>
      </c>
      <c r="H153" s="53">
        <v>267.6</v>
      </c>
      <c r="I153" s="10">
        <f t="shared" si="17"/>
        <v>100</v>
      </c>
      <c r="J153" s="10">
        <v>0</v>
      </c>
    </row>
    <row r="154" spans="1:10" ht="17.25" customHeight="1" outlineLevel="6">
      <c r="A154" s="48"/>
      <c r="B154" s="44" t="s">
        <v>27</v>
      </c>
      <c r="C154" s="44"/>
      <c r="D154" s="44"/>
      <c r="E154" s="51" t="s">
        <v>131</v>
      </c>
      <c r="F154" s="117">
        <f>+F155+F173</f>
        <v>18163.7</v>
      </c>
      <c r="G154" s="117">
        <f>+G155+G173</f>
        <v>6928</v>
      </c>
      <c r="H154" s="117">
        <f>+H155+H173</f>
        <v>6928</v>
      </c>
      <c r="I154" s="8">
        <f t="shared" si="17"/>
        <v>100</v>
      </c>
      <c r="J154" s="117">
        <f>+J155+J173</f>
        <v>0</v>
      </c>
    </row>
    <row r="155" spans="1:10" ht="19.5" customHeight="1" outlineLevel="6">
      <c r="A155" s="48"/>
      <c r="B155" s="18" t="s">
        <v>28</v>
      </c>
      <c r="C155" s="67"/>
      <c r="D155" s="44"/>
      <c r="E155" s="29" t="s">
        <v>29</v>
      </c>
      <c r="F155" s="53">
        <f>+F156+F161</f>
        <v>16897.100000000002</v>
      </c>
      <c r="G155" s="53">
        <f>+G156+G161</f>
        <v>6584.8</v>
      </c>
      <c r="H155" s="53">
        <f>+H156+H161</f>
        <v>6584.8</v>
      </c>
      <c r="I155" s="10">
        <f t="shared" si="17"/>
        <v>100</v>
      </c>
      <c r="J155" s="53">
        <f>+J156+J161</f>
        <v>0</v>
      </c>
    </row>
    <row r="156" spans="1:10" ht="27" customHeight="1" outlineLevel="6">
      <c r="A156" s="18"/>
      <c r="B156" s="109"/>
      <c r="C156" s="80" t="s">
        <v>209</v>
      </c>
      <c r="D156" s="82"/>
      <c r="E156" s="62" t="s">
        <v>261</v>
      </c>
      <c r="F156" s="56">
        <f aca="true" t="shared" si="18" ref="F156:H159">+F157</f>
        <v>166.7</v>
      </c>
      <c r="G156" s="56">
        <f t="shared" si="18"/>
        <v>0</v>
      </c>
      <c r="H156" s="56">
        <f t="shared" si="18"/>
        <v>0</v>
      </c>
      <c r="I156" s="56">
        <v>0</v>
      </c>
      <c r="J156" s="56">
        <f>+J157</f>
        <v>0</v>
      </c>
    </row>
    <row r="157" spans="1:10" ht="20.25" customHeight="1" outlineLevel="6">
      <c r="A157" s="48"/>
      <c r="B157" s="79"/>
      <c r="C157" s="80" t="s">
        <v>210</v>
      </c>
      <c r="D157" s="82"/>
      <c r="E157" s="62" t="s">
        <v>262</v>
      </c>
      <c r="F157" s="53">
        <f t="shared" si="18"/>
        <v>166.7</v>
      </c>
      <c r="G157" s="53">
        <f t="shared" si="18"/>
        <v>0</v>
      </c>
      <c r="H157" s="53">
        <f t="shared" si="18"/>
        <v>0</v>
      </c>
      <c r="I157" s="53">
        <v>0</v>
      </c>
      <c r="J157" s="53">
        <f>+J158</f>
        <v>0</v>
      </c>
    </row>
    <row r="158" spans="1:10" ht="42.75" customHeight="1" outlineLevel="6">
      <c r="A158" s="48"/>
      <c r="B158" s="79"/>
      <c r="C158" s="80" t="s">
        <v>211</v>
      </c>
      <c r="D158" s="112"/>
      <c r="E158" s="62" t="s">
        <v>263</v>
      </c>
      <c r="F158" s="56">
        <f t="shared" si="18"/>
        <v>166.7</v>
      </c>
      <c r="G158" s="56">
        <f t="shared" si="18"/>
        <v>0</v>
      </c>
      <c r="H158" s="56">
        <f t="shared" si="18"/>
        <v>0</v>
      </c>
      <c r="I158" s="56">
        <v>0</v>
      </c>
      <c r="J158" s="56">
        <f>+J159</f>
        <v>0</v>
      </c>
    </row>
    <row r="159" spans="1:10" ht="29.25" customHeight="1" outlineLevel="6">
      <c r="A159" s="48"/>
      <c r="B159" s="18"/>
      <c r="C159" s="95"/>
      <c r="D159" s="23" t="s">
        <v>63</v>
      </c>
      <c r="E159" s="37" t="s">
        <v>64</v>
      </c>
      <c r="F159" s="53">
        <f t="shared" si="18"/>
        <v>166.7</v>
      </c>
      <c r="G159" s="53">
        <f t="shared" si="18"/>
        <v>0</v>
      </c>
      <c r="H159" s="53">
        <f t="shared" si="18"/>
        <v>0</v>
      </c>
      <c r="I159" s="53">
        <v>0</v>
      </c>
      <c r="J159" s="53">
        <f>+J160</f>
        <v>0</v>
      </c>
    </row>
    <row r="160" spans="1:10" ht="39" customHeight="1" outlineLevel="6">
      <c r="A160" s="48"/>
      <c r="B160" s="18"/>
      <c r="C160" s="18"/>
      <c r="D160" s="93"/>
      <c r="E160" s="62" t="s">
        <v>264</v>
      </c>
      <c r="F160" s="53">
        <v>166.7</v>
      </c>
      <c r="G160" s="53">
        <v>0</v>
      </c>
      <c r="H160" s="53">
        <v>0</v>
      </c>
      <c r="I160" s="10">
        <v>0</v>
      </c>
      <c r="J160" s="10">
        <v>0</v>
      </c>
    </row>
    <row r="161" spans="1:10" ht="21.75" customHeight="1" outlineLevel="6">
      <c r="A161" s="18"/>
      <c r="B161" s="15"/>
      <c r="C161" s="26" t="s">
        <v>96</v>
      </c>
      <c r="D161" s="26"/>
      <c r="E161" s="27" t="s">
        <v>68</v>
      </c>
      <c r="F161" s="56">
        <f>+F162+F169</f>
        <v>16730.4</v>
      </c>
      <c r="G161" s="56">
        <f>+G162+G169</f>
        <v>6584.8</v>
      </c>
      <c r="H161" s="56">
        <f>+H162+H169</f>
        <v>6584.8</v>
      </c>
      <c r="I161" s="53">
        <f aca="true" t="shared" si="19" ref="G161:J163">+I162</f>
        <v>100</v>
      </c>
      <c r="J161" s="56">
        <f>+J162+J169</f>
        <v>0</v>
      </c>
    </row>
    <row r="162" spans="1:10" ht="28.5" customHeight="1" outlineLevel="6">
      <c r="A162" s="48"/>
      <c r="B162" s="18"/>
      <c r="C162" s="18" t="s">
        <v>110</v>
      </c>
      <c r="D162" s="26"/>
      <c r="E162" s="28" t="s">
        <v>82</v>
      </c>
      <c r="F162" s="53">
        <f>+F163+F165+F167</f>
        <v>16729.4</v>
      </c>
      <c r="G162" s="53">
        <f>+G163+G165+G167</f>
        <v>6584.8</v>
      </c>
      <c r="H162" s="53">
        <f>+H163+H165+H167</f>
        <v>6584.8</v>
      </c>
      <c r="I162" s="53">
        <f t="shared" si="19"/>
        <v>100</v>
      </c>
      <c r="J162" s="53">
        <f>+J163+J165+J167</f>
        <v>0</v>
      </c>
    </row>
    <row r="163" spans="1:10" ht="19.5" customHeight="1" outlineLevel="6">
      <c r="A163" s="48"/>
      <c r="B163" s="18"/>
      <c r="C163" s="18" t="s">
        <v>132</v>
      </c>
      <c r="D163" s="45"/>
      <c r="E163" s="46" t="s">
        <v>265</v>
      </c>
      <c r="F163" s="53">
        <f>+F164</f>
        <v>11722.1</v>
      </c>
      <c r="G163" s="53">
        <f t="shared" si="19"/>
        <v>4736</v>
      </c>
      <c r="H163" s="53">
        <f t="shared" si="19"/>
        <v>4736</v>
      </c>
      <c r="I163" s="53">
        <f t="shared" si="19"/>
        <v>100</v>
      </c>
      <c r="J163" s="53">
        <f t="shared" si="19"/>
        <v>0</v>
      </c>
    </row>
    <row r="164" spans="1:10" ht="26.25" customHeight="1" outlineLevel="6">
      <c r="A164" s="48"/>
      <c r="B164" s="18"/>
      <c r="C164" s="18"/>
      <c r="D164" s="23" t="s">
        <v>63</v>
      </c>
      <c r="E164" s="37" t="s">
        <v>64</v>
      </c>
      <c r="F164" s="53">
        <v>11722.1</v>
      </c>
      <c r="G164" s="53">
        <v>4736</v>
      </c>
      <c r="H164" s="53">
        <v>4736</v>
      </c>
      <c r="I164" s="10">
        <f>H164/G164*100</f>
        <v>100</v>
      </c>
      <c r="J164" s="10">
        <v>0</v>
      </c>
    </row>
    <row r="165" spans="1:10" ht="18.75" customHeight="1" outlineLevel="6">
      <c r="A165" s="48"/>
      <c r="B165" s="18"/>
      <c r="C165" s="18" t="s">
        <v>133</v>
      </c>
      <c r="D165" s="45"/>
      <c r="E165" s="46" t="s">
        <v>266</v>
      </c>
      <c r="F165" s="56">
        <f>+F166</f>
        <v>2459.6</v>
      </c>
      <c r="G165" s="56">
        <f>+G166</f>
        <v>936.6</v>
      </c>
      <c r="H165" s="56">
        <f>+H166</f>
        <v>936.6</v>
      </c>
      <c r="I165" s="56">
        <f>+I166</f>
        <v>100</v>
      </c>
      <c r="J165" s="56">
        <f>+J166</f>
        <v>0</v>
      </c>
    </row>
    <row r="166" spans="1:10" ht="27" customHeight="1" outlineLevel="6">
      <c r="A166" s="48"/>
      <c r="B166" s="18"/>
      <c r="C166" s="18"/>
      <c r="D166" s="23" t="s">
        <v>63</v>
      </c>
      <c r="E166" s="37" t="s">
        <v>64</v>
      </c>
      <c r="F166" s="53">
        <v>2459.6</v>
      </c>
      <c r="G166" s="53">
        <v>936.6</v>
      </c>
      <c r="H166" s="53">
        <v>936.6</v>
      </c>
      <c r="I166" s="10">
        <f>H166/G166*100</f>
        <v>100</v>
      </c>
      <c r="J166" s="10">
        <v>0</v>
      </c>
    </row>
    <row r="167" spans="1:10" ht="18.75" customHeight="1" outlineLevel="6">
      <c r="A167" s="48"/>
      <c r="B167" s="18"/>
      <c r="C167" s="18" t="s">
        <v>134</v>
      </c>
      <c r="D167" s="45"/>
      <c r="E167" s="46" t="s">
        <v>267</v>
      </c>
      <c r="F167" s="53">
        <f>+F168</f>
        <v>2547.7</v>
      </c>
      <c r="G167" s="53">
        <f>+G168</f>
        <v>912.2</v>
      </c>
      <c r="H167" s="53">
        <f>+H168</f>
        <v>912.2</v>
      </c>
      <c r="I167" s="53">
        <f>+I168</f>
        <v>100</v>
      </c>
      <c r="J167" s="53">
        <f>+J168</f>
        <v>0</v>
      </c>
    </row>
    <row r="168" spans="1:10" ht="27.75" customHeight="1" outlineLevel="6">
      <c r="A168" s="48"/>
      <c r="B168" s="18"/>
      <c r="C168" s="33"/>
      <c r="D168" s="23" t="s">
        <v>63</v>
      </c>
      <c r="E168" s="94" t="s">
        <v>64</v>
      </c>
      <c r="F168" s="53">
        <v>2547.7</v>
      </c>
      <c r="G168" s="53">
        <v>912.2</v>
      </c>
      <c r="H168" s="53">
        <v>912.2</v>
      </c>
      <c r="I168" s="10">
        <f>H168/G168*100</f>
        <v>100</v>
      </c>
      <c r="J168" s="10">
        <v>0</v>
      </c>
    </row>
    <row r="169" spans="1:10" ht="41.25" customHeight="1" outlineLevel="6">
      <c r="A169" s="48"/>
      <c r="B169" s="79"/>
      <c r="C169" s="80" t="s">
        <v>170</v>
      </c>
      <c r="D169" s="82"/>
      <c r="E169" s="62" t="s">
        <v>171</v>
      </c>
      <c r="F169" s="56">
        <f aca="true" t="shared" si="20" ref="F169:H171">+F170</f>
        <v>1</v>
      </c>
      <c r="G169" s="56">
        <f t="shared" si="20"/>
        <v>0</v>
      </c>
      <c r="H169" s="56">
        <f t="shared" si="20"/>
        <v>0</v>
      </c>
      <c r="I169" s="56">
        <v>0</v>
      </c>
      <c r="J169" s="56">
        <f>+J170</f>
        <v>0</v>
      </c>
    </row>
    <row r="170" spans="1:10" ht="21" customHeight="1" outlineLevel="6">
      <c r="A170" s="48"/>
      <c r="B170" s="79"/>
      <c r="C170" s="80" t="s">
        <v>214</v>
      </c>
      <c r="D170" s="112"/>
      <c r="E170" s="62" t="s">
        <v>215</v>
      </c>
      <c r="F170" s="53">
        <f t="shared" si="20"/>
        <v>1</v>
      </c>
      <c r="G170" s="53">
        <f t="shared" si="20"/>
        <v>0</v>
      </c>
      <c r="H170" s="53">
        <f t="shared" si="20"/>
        <v>0</v>
      </c>
      <c r="I170" s="53">
        <v>0</v>
      </c>
      <c r="J170" s="10">
        <v>0</v>
      </c>
    </row>
    <row r="171" spans="1:10" ht="18.75" customHeight="1" outlineLevel="6">
      <c r="A171" s="48"/>
      <c r="B171" s="18"/>
      <c r="C171" s="95"/>
      <c r="D171" s="23" t="s">
        <v>55</v>
      </c>
      <c r="E171" s="62" t="s">
        <v>100</v>
      </c>
      <c r="F171" s="56">
        <f t="shared" si="20"/>
        <v>1</v>
      </c>
      <c r="G171" s="56">
        <f t="shared" si="20"/>
        <v>0</v>
      </c>
      <c r="H171" s="56">
        <f t="shared" si="20"/>
        <v>0</v>
      </c>
      <c r="I171" s="56">
        <v>0</v>
      </c>
      <c r="J171" s="10">
        <v>0</v>
      </c>
    </row>
    <row r="172" spans="1:10" ht="31.5" customHeight="1" outlineLevel="6">
      <c r="A172" s="48"/>
      <c r="B172" s="18"/>
      <c r="C172" s="18"/>
      <c r="D172" s="93"/>
      <c r="E172" s="62" t="s">
        <v>268</v>
      </c>
      <c r="F172" s="53">
        <v>1</v>
      </c>
      <c r="G172" s="53">
        <v>0</v>
      </c>
      <c r="H172" s="10">
        <v>0</v>
      </c>
      <c r="I172" s="10">
        <v>0</v>
      </c>
      <c r="J172" s="10">
        <v>0</v>
      </c>
    </row>
    <row r="173" spans="1:10" ht="22.5" customHeight="1" outlineLevel="6">
      <c r="A173" s="48"/>
      <c r="B173" s="18" t="s">
        <v>269</v>
      </c>
      <c r="C173" s="44"/>
      <c r="D173" s="44"/>
      <c r="E173" s="22" t="s">
        <v>270</v>
      </c>
      <c r="F173" s="56">
        <f aca="true" t="shared" si="21" ref="F173:J176">+F174</f>
        <v>1266.6</v>
      </c>
      <c r="G173" s="56">
        <f t="shared" si="21"/>
        <v>343.2</v>
      </c>
      <c r="H173" s="56">
        <f t="shared" si="21"/>
        <v>343.2</v>
      </c>
      <c r="I173" s="56">
        <f t="shared" si="21"/>
        <v>100</v>
      </c>
      <c r="J173" s="56">
        <f t="shared" si="21"/>
        <v>0</v>
      </c>
    </row>
    <row r="174" spans="1:10" ht="20.25" customHeight="1" outlineLevel="6">
      <c r="A174" s="18"/>
      <c r="B174" s="15"/>
      <c r="C174" s="26" t="s">
        <v>96</v>
      </c>
      <c r="D174" s="26"/>
      <c r="E174" s="27" t="s">
        <v>68</v>
      </c>
      <c r="F174" s="53">
        <f t="shared" si="21"/>
        <v>1266.6</v>
      </c>
      <c r="G174" s="53">
        <f t="shared" si="21"/>
        <v>343.2</v>
      </c>
      <c r="H174" s="53">
        <f t="shared" si="21"/>
        <v>343.2</v>
      </c>
      <c r="I174" s="53">
        <f t="shared" si="21"/>
        <v>100</v>
      </c>
      <c r="J174" s="53">
        <f t="shared" si="21"/>
        <v>0</v>
      </c>
    </row>
    <row r="175" spans="1:10" ht="28.5" customHeight="1" outlineLevel="6">
      <c r="A175" s="48"/>
      <c r="B175" s="18"/>
      <c r="C175" s="18" t="s">
        <v>110</v>
      </c>
      <c r="D175" s="26"/>
      <c r="E175" s="28" t="s">
        <v>82</v>
      </c>
      <c r="F175" s="53">
        <f t="shared" si="21"/>
        <v>1266.6</v>
      </c>
      <c r="G175" s="53">
        <f t="shared" si="21"/>
        <v>343.2</v>
      </c>
      <c r="H175" s="53">
        <f t="shared" si="21"/>
        <v>343.2</v>
      </c>
      <c r="I175" s="53">
        <f t="shared" si="21"/>
        <v>100</v>
      </c>
      <c r="J175" s="53">
        <f t="shared" si="21"/>
        <v>0</v>
      </c>
    </row>
    <row r="176" spans="1:10" ht="18.75" customHeight="1" outlineLevel="6">
      <c r="A176" s="48"/>
      <c r="B176" s="18"/>
      <c r="C176" s="18" t="s">
        <v>138</v>
      </c>
      <c r="D176" s="45"/>
      <c r="E176" s="46" t="s">
        <v>271</v>
      </c>
      <c r="F176" s="56">
        <f t="shared" si="21"/>
        <v>1266.6</v>
      </c>
      <c r="G176" s="56">
        <f t="shared" si="21"/>
        <v>343.2</v>
      </c>
      <c r="H176" s="56">
        <f t="shared" si="21"/>
        <v>343.2</v>
      </c>
      <c r="I176" s="56">
        <f t="shared" si="21"/>
        <v>100</v>
      </c>
      <c r="J176" s="56">
        <f t="shared" si="21"/>
        <v>0</v>
      </c>
    </row>
    <row r="177" spans="1:10" ht="28.5" customHeight="1" outlineLevel="6">
      <c r="A177" s="48"/>
      <c r="B177" s="18"/>
      <c r="C177" s="18"/>
      <c r="D177" s="23" t="s">
        <v>63</v>
      </c>
      <c r="E177" s="37" t="s">
        <v>64</v>
      </c>
      <c r="F177" s="53">
        <v>1266.6</v>
      </c>
      <c r="G177" s="53">
        <v>343.2</v>
      </c>
      <c r="H177" s="53">
        <v>343.2</v>
      </c>
      <c r="I177" s="10">
        <f>H177/G177*100</f>
        <v>100</v>
      </c>
      <c r="J177" s="10">
        <v>0</v>
      </c>
    </row>
    <row r="178" spans="1:10" ht="18.75" customHeight="1" outlineLevel="6">
      <c r="A178" s="48"/>
      <c r="B178" s="48" t="s">
        <v>30</v>
      </c>
      <c r="C178" s="48"/>
      <c r="D178" s="48" t="s">
        <v>15</v>
      </c>
      <c r="E178" s="68" t="s">
        <v>31</v>
      </c>
      <c r="F178" s="52">
        <f>+F179+F184</f>
        <v>173.7</v>
      </c>
      <c r="G178" s="52">
        <f>+G179+G184</f>
        <v>69.7</v>
      </c>
      <c r="H178" s="52">
        <f>+H179+H184</f>
        <v>69.7</v>
      </c>
      <c r="I178" s="8">
        <f>H178/G178*100</f>
        <v>100</v>
      </c>
      <c r="J178" s="52">
        <f>+J179+J184</f>
        <v>0</v>
      </c>
    </row>
    <row r="179" spans="1:10" ht="17.25" customHeight="1" outlineLevel="6">
      <c r="A179" s="48"/>
      <c r="B179" s="15" t="s">
        <v>32</v>
      </c>
      <c r="C179" s="48" t="s">
        <v>15</v>
      </c>
      <c r="D179" s="15" t="s">
        <v>15</v>
      </c>
      <c r="E179" s="28" t="s">
        <v>33</v>
      </c>
      <c r="F179" s="56">
        <f aca="true" t="shared" si="22" ref="F179:J182">+F180</f>
        <v>161.2</v>
      </c>
      <c r="G179" s="56">
        <f t="shared" si="22"/>
        <v>69.7</v>
      </c>
      <c r="H179" s="56">
        <f t="shared" si="22"/>
        <v>69.7</v>
      </c>
      <c r="I179" s="56">
        <f t="shared" si="22"/>
        <v>100</v>
      </c>
      <c r="J179" s="56">
        <f t="shared" si="22"/>
        <v>0</v>
      </c>
    </row>
    <row r="180" spans="1:10" ht="18.75" customHeight="1" outlineLevel="6">
      <c r="A180" s="48"/>
      <c r="B180" s="15"/>
      <c r="C180" s="26" t="s">
        <v>96</v>
      </c>
      <c r="D180" s="26"/>
      <c r="E180" s="27" t="s">
        <v>68</v>
      </c>
      <c r="F180" s="53">
        <f t="shared" si="22"/>
        <v>161.2</v>
      </c>
      <c r="G180" s="53">
        <f t="shared" si="22"/>
        <v>69.7</v>
      </c>
      <c r="H180" s="53">
        <f t="shared" si="22"/>
        <v>69.7</v>
      </c>
      <c r="I180" s="53">
        <f t="shared" si="22"/>
        <v>100</v>
      </c>
      <c r="J180" s="53">
        <f t="shared" si="22"/>
        <v>0</v>
      </c>
    </row>
    <row r="181" spans="1:10" ht="40.5" customHeight="1" outlineLevel="6">
      <c r="A181" s="48"/>
      <c r="B181" s="15"/>
      <c r="C181" s="15" t="s">
        <v>103</v>
      </c>
      <c r="D181" s="38"/>
      <c r="E181" s="28" t="s">
        <v>104</v>
      </c>
      <c r="F181" s="56">
        <f t="shared" si="22"/>
        <v>161.2</v>
      </c>
      <c r="G181" s="56">
        <f t="shared" si="22"/>
        <v>69.7</v>
      </c>
      <c r="H181" s="56">
        <f t="shared" si="22"/>
        <v>69.7</v>
      </c>
      <c r="I181" s="56">
        <f t="shared" si="22"/>
        <v>100</v>
      </c>
      <c r="J181" s="56">
        <f t="shared" si="22"/>
        <v>0</v>
      </c>
    </row>
    <row r="182" spans="1:10" ht="43.5" customHeight="1" outlineLevel="6">
      <c r="A182" s="48"/>
      <c r="B182" s="15"/>
      <c r="C182" s="26" t="s">
        <v>136</v>
      </c>
      <c r="D182" s="15"/>
      <c r="E182" s="28" t="s">
        <v>92</v>
      </c>
      <c r="F182" s="53">
        <f t="shared" si="22"/>
        <v>161.2</v>
      </c>
      <c r="G182" s="53">
        <f t="shared" si="22"/>
        <v>69.7</v>
      </c>
      <c r="H182" s="53">
        <f t="shared" si="22"/>
        <v>69.7</v>
      </c>
      <c r="I182" s="53">
        <f t="shared" si="22"/>
        <v>100</v>
      </c>
      <c r="J182" s="53">
        <f t="shared" si="22"/>
        <v>0</v>
      </c>
    </row>
    <row r="183" spans="1:10" ht="18.75" customHeight="1" outlineLevel="6">
      <c r="A183" s="48"/>
      <c r="B183" s="15"/>
      <c r="C183" s="26"/>
      <c r="D183" s="26" t="s">
        <v>58</v>
      </c>
      <c r="E183" s="28" t="s">
        <v>59</v>
      </c>
      <c r="F183" s="56">
        <v>161.2</v>
      </c>
      <c r="G183" s="56">
        <v>69.7</v>
      </c>
      <c r="H183" s="56">
        <v>69.7</v>
      </c>
      <c r="I183" s="10">
        <f>H183/G183*100</f>
        <v>100</v>
      </c>
      <c r="J183" s="10">
        <v>0</v>
      </c>
    </row>
    <row r="184" spans="1:10" ht="18.75" customHeight="1" outlineLevel="6">
      <c r="A184" s="48"/>
      <c r="B184" s="15" t="s">
        <v>34</v>
      </c>
      <c r="C184" s="15"/>
      <c r="D184" s="15"/>
      <c r="E184" s="28" t="s">
        <v>35</v>
      </c>
      <c r="F184" s="56">
        <f aca="true" t="shared" si="23" ref="F184:H187">+F185</f>
        <v>12.5</v>
      </c>
      <c r="G184" s="56">
        <f t="shared" si="23"/>
        <v>0</v>
      </c>
      <c r="H184" s="56">
        <f t="shared" si="23"/>
        <v>0</v>
      </c>
      <c r="I184" s="56">
        <v>0</v>
      </c>
      <c r="J184" s="56">
        <f>+J185</f>
        <v>0</v>
      </c>
    </row>
    <row r="185" spans="1:10" ht="18" customHeight="1" outlineLevel="6">
      <c r="A185" s="48"/>
      <c r="B185" s="15"/>
      <c r="C185" s="26" t="s">
        <v>96</v>
      </c>
      <c r="D185" s="26"/>
      <c r="E185" s="27" t="s">
        <v>68</v>
      </c>
      <c r="F185" s="53">
        <f t="shared" si="23"/>
        <v>12.5</v>
      </c>
      <c r="G185" s="53">
        <f t="shared" si="23"/>
        <v>0</v>
      </c>
      <c r="H185" s="53">
        <f t="shared" si="23"/>
        <v>0</v>
      </c>
      <c r="I185" s="53">
        <v>0</v>
      </c>
      <c r="J185" s="53">
        <f>+J186</f>
        <v>0</v>
      </c>
    </row>
    <row r="186" spans="1:10" ht="41.25" customHeight="1" outlineLevel="6">
      <c r="A186" s="48"/>
      <c r="B186" s="15"/>
      <c r="C186" s="15" t="s">
        <v>103</v>
      </c>
      <c r="D186" s="38"/>
      <c r="E186" s="28" t="s">
        <v>104</v>
      </c>
      <c r="F186" s="53">
        <f t="shared" si="23"/>
        <v>12.5</v>
      </c>
      <c r="G186" s="53">
        <f t="shared" si="23"/>
        <v>0</v>
      </c>
      <c r="H186" s="53">
        <f t="shared" si="23"/>
        <v>0</v>
      </c>
      <c r="I186" s="53">
        <v>0</v>
      </c>
      <c r="J186" s="53">
        <f>+J187</f>
        <v>0</v>
      </c>
    </row>
    <row r="187" spans="1:10" ht="66" customHeight="1" outlineLevel="6">
      <c r="A187" s="48"/>
      <c r="B187" s="15"/>
      <c r="C187" s="26" t="s">
        <v>272</v>
      </c>
      <c r="D187" s="15"/>
      <c r="E187" s="19" t="s">
        <v>273</v>
      </c>
      <c r="F187" s="53">
        <f t="shared" si="23"/>
        <v>12.5</v>
      </c>
      <c r="G187" s="53">
        <f t="shared" si="23"/>
        <v>0</v>
      </c>
      <c r="H187" s="53">
        <f t="shared" si="23"/>
        <v>0</v>
      </c>
      <c r="I187" s="53">
        <v>0</v>
      </c>
      <c r="J187" s="53">
        <f>+J188</f>
        <v>0</v>
      </c>
    </row>
    <row r="188" spans="1:10" ht="30" customHeight="1" outlineLevel="6">
      <c r="A188" s="48"/>
      <c r="B188" s="15"/>
      <c r="C188" s="26"/>
      <c r="D188" s="39" t="s">
        <v>63</v>
      </c>
      <c r="E188" s="94" t="s">
        <v>64</v>
      </c>
      <c r="F188" s="56">
        <v>12.5</v>
      </c>
      <c r="G188" s="56">
        <v>0</v>
      </c>
      <c r="H188" s="56">
        <v>0</v>
      </c>
      <c r="I188" s="10">
        <v>0</v>
      </c>
      <c r="J188" s="56">
        <v>0</v>
      </c>
    </row>
    <row r="189" spans="1:10" ht="18" customHeight="1" outlineLevel="6">
      <c r="A189" s="48"/>
      <c r="B189" s="63" t="s">
        <v>36</v>
      </c>
      <c r="C189" s="63"/>
      <c r="D189" s="63"/>
      <c r="E189" s="69" t="s">
        <v>37</v>
      </c>
      <c r="F189" s="117">
        <f>+F190+F203</f>
        <v>2700</v>
      </c>
      <c r="G189" s="117">
        <f>+G190+G203</f>
        <v>1379.3999999999999</v>
      </c>
      <c r="H189" s="117">
        <f>+H190+H203</f>
        <v>1379.3999999999999</v>
      </c>
      <c r="I189" s="117">
        <f>H189/G189*100</f>
        <v>100</v>
      </c>
      <c r="J189" s="117">
        <f>+J190+J203</f>
        <v>0</v>
      </c>
    </row>
    <row r="190" spans="1:10" ht="18" customHeight="1" outlineLevel="6">
      <c r="A190" s="48"/>
      <c r="B190" s="39" t="s">
        <v>38</v>
      </c>
      <c r="C190" s="39"/>
      <c r="D190" s="39"/>
      <c r="E190" s="47" t="s">
        <v>137</v>
      </c>
      <c r="F190" s="53">
        <f>+F191+F196+F199</f>
        <v>2453</v>
      </c>
      <c r="G190" s="53">
        <f>+G191+G196+G199</f>
        <v>1294.6</v>
      </c>
      <c r="H190" s="53">
        <f>+H191+H196+H199</f>
        <v>1294.6</v>
      </c>
      <c r="I190" s="56">
        <f>H190/G190*100</f>
        <v>100</v>
      </c>
      <c r="J190" s="53">
        <f>+J191+J196+J199</f>
        <v>0</v>
      </c>
    </row>
    <row r="191" spans="1:10" ht="27.75" customHeight="1" outlineLevel="6">
      <c r="A191" s="48"/>
      <c r="B191" s="15"/>
      <c r="C191" s="80" t="s">
        <v>177</v>
      </c>
      <c r="D191" s="64"/>
      <c r="E191" s="62" t="s">
        <v>274</v>
      </c>
      <c r="F191" s="53">
        <f aca="true" t="shared" si="24" ref="F191:H194">+F192</f>
        <v>102.6</v>
      </c>
      <c r="G191" s="53">
        <f t="shared" si="24"/>
        <v>0</v>
      </c>
      <c r="H191" s="53">
        <f t="shared" si="24"/>
        <v>0</v>
      </c>
      <c r="I191" s="53">
        <v>0</v>
      </c>
      <c r="J191" s="53">
        <f>+J192</f>
        <v>0</v>
      </c>
    </row>
    <row r="192" spans="1:10" ht="19.5" customHeight="1" outlineLevel="6">
      <c r="A192" s="48"/>
      <c r="B192" s="15"/>
      <c r="C192" s="18" t="s">
        <v>178</v>
      </c>
      <c r="D192" s="64"/>
      <c r="E192" s="62" t="s">
        <v>275</v>
      </c>
      <c r="F192" s="53">
        <f t="shared" si="24"/>
        <v>102.6</v>
      </c>
      <c r="G192" s="53">
        <f t="shared" si="24"/>
        <v>0</v>
      </c>
      <c r="H192" s="53">
        <f t="shared" si="24"/>
        <v>0</v>
      </c>
      <c r="I192" s="53">
        <v>0</v>
      </c>
      <c r="J192" s="53">
        <f>+J193</f>
        <v>0</v>
      </c>
    </row>
    <row r="193" spans="1:10" ht="39" customHeight="1" outlineLevel="6">
      <c r="A193" s="48"/>
      <c r="B193" s="15"/>
      <c r="C193" s="18" t="s">
        <v>276</v>
      </c>
      <c r="D193" s="93"/>
      <c r="E193" s="62" t="s">
        <v>277</v>
      </c>
      <c r="F193" s="53">
        <f t="shared" si="24"/>
        <v>102.6</v>
      </c>
      <c r="G193" s="53">
        <f t="shared" si="24"/>
        <v>0</v>
      </c>
      <c r="H193" s="53">
        <f t="shared" si="24"/>
        <v>0</v>
      </c>
      <c r="I193" s="53">
        <v>0</v>
      </c>
      <c r="J193" s="53">
        <f>+J194</f>
        <v>0</v>
      </c>
    </row>
    <row r="194" spans="1:10" ht="27.75" customHeight="1" outlineLevel="6">
      <c r="A194" s="48"/>
      <c r="B194" s="15"/>
      <c r="C194" s="18"/>
      <c r="D194" s="93" t="s">
        <v>63</v>
      </c>
      <c r="E194" s="94" t="s">
        <v>64</v>
      </c>
      <c r="F194" s="53">
        <f t="shared" si="24"/>
        <v>102.6</v>
      </c>
      <c r="G194" s="53">
        <f t="shared" si="24"/>
        <v>0</v>
      </c>
      <c r="H194" s="53">
        <f t="shared" si="24"/>
        <v>0</v>
      </c>
      <c r="I194" s="53">
        <v>0</v>
      </c>
      <c r="J194" s="53">
        <f>+J195</f>
        <v>0</v>
      </c>
    </row>
    <row r="195" spans="1:10" ht="42.75" customHeight="1" outlineLevel="6">
      <c r="A195" s="113"/>
      <c r="B195" s="42"/>
      <c r="C195" s="92"/>
      <c r="D195" s="114"/>
      <c r="E195" s="115" t="s">
        <v>278</v>
      </c>
      <c r="F195" s="56">
        <v>102.6</v>
      </c>
      <c r="G195" s="56">
        <v>0</v>
      </c>
      <c r="H195" s="56">
        <v>0</v>
      </c>
      <c r="I195" s="10">
        <v>0</v>
      </c>
      <c r="J195" s="10">
        <v>0</v>
      </c>
    </row>
    <row r="196" spans="1:10" ht="67.5" customHeight="1" outlineLevel="6">
      <c r="A196" s="48"/>
      <c r="B196" s="15"/>
      <c r="C196" s="18" t="s">
        <v>216</v>
      </c>
      <c r="D196" s="26"/>
      <c r="E196" s="27" t="s">
        <v>217</v>
      </c>
      <c r="F196" s="53">
        <f aca="true" t="shared" si="25" ref="F196:J197">+F197</f>
        <v>0</v>
      </c>
      <c r="G196" s="53">
        <f t="shared" si="25"/>
        <v>216</v>
      </c>
      <c r="H196" s="53">
        <f t="shared" si="25"/>
        <v>216</v>
      </c>
      <c r="I196" s="53">
        <f t="shared" si="25"/>
        <v>100</v>
      </c>
      <c r="J196" s="53">
        <f t="shared" si="25"/>
        <v>0</v>
      </c>
    </row>
    <row r="197" spans="1:10" ht="28.5" customHeight="1" outlineLevel="6">
      <c r="A197" s="48"/>
      <c r="B197" s="15"/>
      <c r="C197" s="18" t="s">
        <v>218</v>
      </c>
      <c r="D197" s="45"/>
      <c r="E197" s="46" t="s">
        <v>219</v>
      </c>
      <c r="F197" s="53">
        <f t="shared" si="25"/>
        <v>0</v>
      </c>
      <c r="G197" s="53">
        <f t="shared" si="25"/>
        <v>216</v>
      </c>
      <c r="H197" s="53">
        <f t="shared" si="25"/>
        <v>216</v>
      </c>
      <c r="I197" s="53">
        <f t="shared" si="25"/>
        <v>100</v>
      </c>
      <c r="J197" s="53">
        <f t="shared" si="25"/>
        <v>0</v>
      </c>
    </row>
    <row r="198" spans="1:10" ht="28.5" customHeight="1" outlineLevel="6">
      <c r="A198" s="48"/>
      <c r="B198" s="15"/>
      <c r="C198" s="18"/>
      <c r="D198" s="39" t="s">
        <v>63</v>
      </c>
      <c r="E198" s="96" t="s">
        <v>64</v>
      </c>
      <c r="F198" s="53">
        <v>0</v>
      </c>
      <c r="G198" s="53">
        <v>216</v>
      </c>
      <c r="H198" s="53">
        <v>216</v>
      </c>
      <c r="I198" s="10">
        <f>H198/G198*100</f>
        <v>100</v>
      </c>
      <c r="J198" s="10">
        <v>0</v>
      </c>
    </row>
    <row r="199" spans="1:10" ht="20.25" customHeight="1" outlineLevel="6">
      <c r="A199" s="48"/>
      <c r="B199" s="15"/>
      <c r="C199" s="26" t="s">
        <v>96</v>
      </c>
      <c r="D199" s="26"/>
      <c r="E199" s="27" t="s">
        <v>68</v>
      </c>
      <c r="F199" s="56">
        <f aca="true" t="shared" si="26" ref="F199:J201">+F200</f>
        <v>2350.4</v>
      </c>
      <c r="G199" s="56">
        <f t="shared" si="26"/>
        <v>1078.6</v>
      </c>
      <c r="H199" s="56">
        <f t="shared" si="26"/>
        <v>1078.6</v>
      </c>
      <c r="I199" s="56">
        <f t="shared" si="26"/>
        <v>100</v>
      </c>
      <c r="J199" s="56">
        <f t="shared" si="26"/>
        <v>0</v>
      </c>
    </row>
    <row r="200" spans="1:10" ht="27" customHeight="1" outlineLevel="6">
      <c r="A200" s="48"/>
      <c r="B200" s="15"/>
      <c r="C200" s="18" t="s">
        <v>110</v>
      </c>
      <c r="D200" s="26"/>
      <c r="E200" s="28" t="s">
        <v>82</v>
      </c>
      <c r="F200" s="53">
        <f t="shared" si="26"/>
        <v>2350.4</v>
      </c>
      <c r="G200" s="53">
        <f t="shared" si="26"/>
        <v>1078.6</v>
      </c>
      <c r="H200" s="53">
        <f t="shared" si="26"/>
        <v>1078.6</v>
      </c>
      <c r="I200" s="53">
        <f t="shared" si="26"/>
        <v>100</v>
      </c>
      <c r="J200" s="53">
        <f t="shared" si="26"/>
        <v>0</v>
      </c>
    </row>
    <row r="201" spans="1:10" ht="21.75" customHeight="1" outlineLevel="6">
      <c r="A201" s="48"/>
      <c r="B201" s="15"/>
      <c r="C201" s="18" t="s">
        <v>138</v>
      </c>
      <c r="D201" s="45"/>
      <c r="E201" s="46" t="s">
        <v>271</v>
      </c>
      <c r="F201" s="56">
        <f t="shared" si="26"/>
        <v>2350.4</v>
      </c>
      <c r="G201" s="56">
        <f t="shared" si="26"/>
        <v>1078.6</v>
      </c>
      <c r="H201" s="56">
        <f t="shared" si="26"/>
        <v>1078.6</v>
      </c>
      <c r="I201" s="56">
        <f t="shared" si="26"/>
        <v>100</v>
      </c>
      <c r="J201" s="56">
        <f t="shared" si="26"/>
        <v>0</v>
      </c>
    </row>
    <row r="202" spans="1:10" ht="27" customHeight="1" outlineLevel="6">
      <c r="A202" s="48"/>
      <c r="B202" s="15"/>
      <c r="C202" s="18"/>
      <c r="D202" s="23" t="s">
        <v>63</v>
      </c>
      <c r="E202" s="96" t="s">
        <v>64</v>
      </c>
      <c r="F202" s="53">
        <v>2350.4</v>
      </c>
      <c r="G202" s="53">
        <v>1078.6</v>
      </c>
      <c r="H202" s="13">
        <v>1078.6</v>
      </c>
      <c r="I202" s="10">
        <f>H202/G202*100</f>
        <v>100</v>
      </c>
      <c r="J202" s="10">
        <v>0</v>
      </c>
    </row>
    <row r="203" spans="1:10" ht="18.75" customHeight="1" outlineLevel="6">
      <c r="A203" s="48"/>
      <c r="B203" s="39" t="s">
        <v>39</v>
      </c>
      <c r="C203" s="39"/>
      <c r="D203" s="39"/>
      <c r="E203" s="116" t="s">
        <v>40</v>
      </c>
      <c r="F203" s="56">
        <f aca="true" t="shared" si="27" ref="F203:J206">+F204</f>
        <v>247</v>
      </c>
      <c r="G203" s="56">
        <f t="shared" si="27"/>
        <v>84.8</v>
      </c>
      <c r="H203" s="56">
        <f t="shared" si="27"/>
        <v>84.8</v>
      </c>
      <c r="I203" s="56">
        <f t="shared" si="27"/>
        <v>100</v>
      </c>
      <c r="J203" s="56">
        <f t="shared" si="27"/>
        <v>0</v>
      </c>
    </row>
    <row r="204" spans="1:10" ht="27" customHeight="1" outlineLevel="6">
      <c r="A204" s="48"/>
      <c r="B204" s="15"/>
      <c r="C204" s="26" t="s">
        <v>96</v>
      </c>
      <c r="D204" s="26"/>
      <c r="E204" s="27" t="s">
        <v>68</v>
      </c>
      <c r="F204" s="53">
        <f t="shared" si="27"/>
        <v>247</v>
      </c>
      <c r="G204" s="53">
        <f t="shared" si="27"/>
        <v>84.8</v>
      </c>
      <c r="H204" s="53">
        <f t="shared" si="27"/>
        <v>84.8</v>
      </c>
      <c r="I204" s="53">
        <f t="shared" si="27"/>
        <v>100</v>
      </c>
      <c r="J204" s="53">
        <f t="shared" si="27"/>
        <v>0</v>
      </c>
    </row>
    <row r="205" spans="1:10" ht="26.25" customHeight="1" outlineLevel="6">
      <c r="A205" s="48"/>
      <c r="B205" s="15"/>
      <c r="C205" s="18" t="s">
        <v>110</v>
      </c>
      <c r="D205" s="26"/>
      <c r="E205" s="28" t="s">
        <v>82</v>
      </c>
      <c r="F205" s="56">
        <f t="shared" si="27"/>
        <v>247</v>
      </c>
      <c r="G205" s="56">
        <f t="shared" si="27"/>
        <v>84.8</v>
      </c>
      <c r="H205" s="56">
        <f t="shared" si="27"/>
        <v>84.8</v>
      </c>
      <c r="I205" s="56">
        <f t="shared" si="27"/>
        <v>100</v>
      </c>
      <c r="J205" s="56">
        <f t="shared" si="27"/>
        <v>0</v>
      </c>
    </row>
    <row r="206" spans="1:10" ht="21.75" customHeight="1" outlineLevel="6">
      <c r="A206" s="48"/>
      <c r="B206" s="15"/>
      <c r="C206" s="18" t="s">
        <v>138</v>
      </c>
      <c r="D206" s="45"/>
      <c r="E206" s="46" t="s">
        <v>271</v>
      </c>
      <c r="F206" s="53">
        <f t="shared" si="27"/>
        <v>247</v>
      </c>
      <c r="G206" s="53">
        <f t="shared" si="27"/>
        <v>84.8</v>
      </c>
      <c r="H206" s="53">
        <f t="shared" si="27"/>
        <v>84.8</v>
      </c>
      <c r="I206" s="53">
        <f t="shared" si="27"/>
        <v>100</v>
      </c>
      <c r="J206" s="53">
        <f t="shared" si="27"/>
        <v>0</v>
      </c>
    </row>
    <row r="207" spans="1:10" ht="30" customHeight="1" outlineLevel="6">
      <c r="A207" s="48"/>
      <c r="B207" s="15"/>
      <c r="C207" s="18"/>
      <c r="D207" s="23" t="s">
        <v>63</v>
      </c>
      <c r="E207" s="37" t="s">
        <v>64</v>
      </c>
      <c r="F207" s="56">
        <v>247</v>
      </c>
      <c r="G207" s="56">
        <v>84.8</v>
      </c>
      <c r="H207" s="56">
        <v>84.8</v>
      </c>
      <c r="I207" s="10">
        <f>H207/G207*100</f>
        <v>100</v>
      </c>
      <c r="J207" s="10">
        <v>0</v>
      </c>
    </row>
    <row r="208" spans="1:10" ht="21" customHeight="1">
      <c r="A208" s="48" t="s">
        <v>1</v>
      </c>
      <c r="B208" s="48"/>
      <c r="C208" s="48"/>
      <c r="D208" s="48"/>
      <c r="E208" s="70" t="s">
        <v>0</v>
      </c>
      <c r="F208" s="50">
        <f>+F209</f>
        <v>509.6</v>
      </c>
      <c r="G208" s="50">
        <f>+G209</f>
        <v>701.8000000000001</v>
      </c>
      <c r="H208" s="50">
        <f>+H209</f>
        <v>701.8000000000001</v>
      </c>
      <c r="I208" s="8">
        <f>H208/G208*100</f>
        <v>100</v>
      </c>
      <c r="J208" s="50">
        <f>+J209</f>
        <v>0</v>
      </c>
    </row>
    <row r="209" spans="1:10" ht="21" customHeight="1">
      <c r="A209" s="48"/>
      <c r="B209" s="71" t="s">
        <v>14</v>
      </c>
      <c r="C209" s="71"/>
      <c r="D209" s="71"/>
      <c r="E209" s="72" t="s">
        <v>16</v>
      </c>
      <c r="F209" s="53">
        <f>+F210+F215</f>
        <v>509.6</v>
      </c>
      <c r="G209" s="53">
        <f>+G210+G215</f>
        <v>701.8000000000001</v>
      </c>
      <c r="H209" s="53">
        <f>+H210+H215</f>
        <v>701.8000000000001</v>
      </c>
      <c r="I209" s="10">
        <f>H209/G209*100</f>
        <v>100</v>
      </c>
      <c r="J209" s="53">
        <f>+J210+J215</f>
        <v>0</v>
      </c>
    </row>
    <row r="210" spans="1:10" ht="27.75" customHeight="1">
      <c r="A210" s="48"/>
      <c r="B210" s="31" t="s">
        <v>17</v>
      </c>
      <c r="C210" s="31"/>
      <c r="D210" s="31"/>
      <c r="E210" s="37" t="s">
        <v>50</v>
      </c>
      <c r="F210" s="56">
        <f>+F211</f>
        <v>0</v>
      </c>
      <c r="G210" s="56">
        <f>+G211</f>
        <v>60.6</v>
      </c>
      <c r="H210" s="56">
        <f>+H211</f>
        <v>60.6</v>
      </c>
      <c r="I210" s="56">
        <f>+I211</f>
        <v>100</v>
      </c>
      <c r="J210" s="56">
        <f>+J211</f>
        <v>0</v>
      </c>
    </row>
    <row r="211" spans="1:10" ht="21" customHeight="1">
      <c r="A211" s="48"/>
      <c r="B211" s="31"/>
      <c r="C211" s="26" t="s">
        <v>96</v>
      </c>
      <c r="D211" s="26"/>
      <c r="E211" s="27" t="s">
        <v>68</v>
      </c>
      <c r="F211" s="53">
        <f>+F212</f>
        <v>0</v>
      </c>
      <c r="G211" s="53">
        <f aca="true" t="shared" si="28" ref="G211:J213">+G212</f>
        <v>60.6</v>
      </c>
      <c r="H211" s="53">
        <f t="shared" si="28"/>
        <v>60.6</v>
      </c>
      <c r="I211" s="53">
        <f t="shared" si="28"/>
        <v>100</v>
      </c>
      <c r="J211" s="53">
        <f t="shared" si="28"/>
        <v>0</v>
      </c>
    </row>
    <row r="212" spans="1:10" ht="30" customHeight="1">
      <c r="A212" s="98"/>
      <c r="B212" s="23"/>
      <c r="C212" s="15" t="s">
        <v>97</v>
      </c>
      <c r="D212" s="24"/>
      <c r="E212" s="28" t="s">
        <v>77</v>
      </c>
      <c r="F212" s="56">
        <f>+F213</f>
        <v>0</v>
      </c>
      <c r="G212" s="56">
        <f t="shared" si="28"/>
        <v>60.6</v>
      </c>
      <c r="H212" s="56">
        <f t="shared" si="28"/>
        <v>60.6</v>
      </c>
      <c r="I212" s="56">
        <f t="shared" si="28"/>
        <v>100</v>
      </c>
      <c r="J212" s="56">
        <f t="shared" si="28"/>
        <v>0</v>
      </c>
    </row>
    <row r="213" spans="1:10" ht="31.5" customHeight="1">
      <c r="A213" s="48"/>
      <c r="B213" s="15"/>
      <c r="C213" s="23" t="s">
        <v>139</v>
      </c>
      <c r="D213" s="23"/>
      <c r="E213" s="37" t="s">
        <v>93</v>
      </c>
      <c r="F213" s="53">
        <f>+F214</f>
        <v>0</v>
      </c>
      <c r="G213" s="53">
        <f t="shared" si="28"/>
        <v>60.6</v>
      </c>
      <c r="H213" s="53">
        <f t="shared" si="28"/>
        <v>60.6</v>
      </c>
      <c r="I213" s="53">
        <f t="shared" si="28"/>
        <v>100</v>
      </c>
      <c r="J213" s="53">
        <f t="shared" si="28"/>
        <v>0</v>
      </c>
    </row>
    <row r="214" spans="1:10" ht="36" customHeight="1">
      <c r="A214" s="48"/>
      <c r="B214" s="15"/>
      <c r="C214" s="15"/>
      <c r="D214" s="23" t="s">
        <v>54</v>
      </c>
      <c r="E214" s="22" t="s">
        <v>99</v>
      </c>
      <c r="F214" s="56">
        <v>0</v>
      </c>
      <c r="G214" s="56">
        <v>60.6</v>
      </c>
      <c r="H214" s="13">
        <v>60.6</v>
      </c>
      <c r="I214" s="10">
        <f aca="true" t="shared" si="29" ref="I214:I220">H214/G214*100</f>
        <v>100</v>
      </c>
      <c r="J214" s="10">
        <f>H214-G214</f>
        <v>0</v>
      </c>
    </row>
    <row r="215" spans="1:10" ht="41.25" customHeight="1">
      <c r="A215" s="48"/>
      <c r="B215" s="31" t="s">
        <v>18</v>
      </c>
      <c r="C215" s="31"/>
      <c r="D215" s="31"/>
      <c r="E215" s="30" t="s">
        <v>19</v>
      </c>
      <c r="F215" s="53">
        <f aca="true" t="shared" si="30" ref="F215:H216">+F216</f>
        <v>509.6</v>
      </c>
      <c r="G215" s="53">
        <f t="shared" si="30"/>
        <v>641.2</v>
      </c>
      <c r="H215" s="53">
        <f t="shared" si="30"/>
        <v>641.2</v>
      </c>
      <c r="I215" s="10">
        <f t="shared" si="29"/>
        <v>100</v>
      </c>
      <c r="J215" s="53">
        <f>+J216</f>
        <v>0</v>
      </c>
    </row>
    <row r="216" spans="1:10" ht="21" customHeight="1">
      <c r="A216" s="48"/>
      <c r="B216" s="31"/>
      <c r="C216" s="26" t="s">
        <v>96</v>
      </c>
      <c r="D216" s="26"/>
      <c r="E216" s="27" t="s">
        <v>68</v>
      </c>
      <c r="F216" s="56">
        <f t="shared" si="30"/>
        <v>509.6</v>
      </c>
      <c r="G216" s="56">
        <f t="shared" si="30"/>
        <v>641.2</v>
      </c>
      <c r="H216" s="56">
        <f t="shared" si="30"/>
        <v>641.2</v>
      </c>
      <c r="I216" s="10">
        <f t="shared" si="29"/>
        <v>100</v>
      </c>
      <c r="J216" s="56">
        <f>+J217</f>
        <v>0</v>
      </c>
    </row>
    <row r="217" spans="1:10" ht="29.25" customHeight="1">
      <c r="A217" s="48"/>
      <c r="B217" s="31"/>
      <c r="C217" s="15" t="s">
        <v>97</v>
      </c>
      <c r="D217" s="24"/>
      <c r="E217" s="28" t="s">
        <v>77</v>
      </c>
      <c r="F217" s="53">
        <f>+F218+F220</f>
        <v>509.6</v>
      </c>
      <c r="G217" s="53">
        <f>+G218+G220</f>
        <v>641.2</v>
      </c>
      <c r="H217" s="53">
        <f>+H218+H220</f>
        <v>641.2</v>
      </c>
      <c r="I217" s="10">
        <f t="shared" si="29"/>
        <v>100</v>
      </c>
      <c r="J217" s="53">
        <f>+J218+J220</f>
        <v>0</v>
      </c>
    </row>
    <row r="218" spans="1:10" ht="21" customHeight="1">
      <c r="A218" s="48"/>
      <c r="B218" s="15"/>
      <c r="C218" s="31" t="s">
        <v>139</v>
      </c>
      <c r="D218" s="31"/>
      <c r="E218" s="73" t="s">
        <v>290</v>
      </c>
      <c r="F218" s="56">
        <f>+F219</f>
        <v>0</v>
      </c>
      <c r="G218" s="56">
        <f>+G219</f>
        <v>483</v>
      </c>
      <c r="H218" s="56">
        <f>+H219</f>
        <v>483</v>
      </c>
      <c r="I218" s="10">
        <f t="shared" si="29"/>
        <v>100</v>
      </c>
      <c r="J218" s="56">
        <f>+J219</f>
        <v>0</v>
      </c>
    </row>
    <row r="219" spans="1:10" ht="30" customHeight="1">
      <c r="A219" s="48"/>
      <c r="B219" s="15"/>
      <c r="C219" s="15"/>
      <c r="D219" s="31" t="s">
        <v>54</v>
      </c>
      <c r="E219" s="22" t="s">
        <v>99</v>
      </c>
      <c r="F219" s="56">
        <v>0</v>
      </c>
      <c r="G219" s="56">
        <v>483</v>
      </c>
      <c r="H219" s="13">
        <v>483</v>
      </c>
      <c r="I219" s="10">
        <f t="shared" si="29"/>
        <v>100</v>
      </c>
      <c r="J219" s="10">
        <f>H219-G219</f>
        <v>0</v>
      </c>
    </row>
    <row r="220" spans="1:10" ht="21" customHeight="1">
      <c r="A220" s="48"/>
      <c r="B220" s="15"/>
      <c r="C220" s="31" t="s">
        <v>140</v>
      </c>
      <c r="D220" s="31"/>
      <c r="E220" s="73" t="s">
        <v>0</v>
      </c>
      <c r="F220" s="56">
        <f>+F221+F222+F223</f>
        <v>509.6</v>
      </c>
      <c r="G220" s="56">
        <f>+G221+G222+G223</f>
        <v>158.2</v>
      </c>
      <c r="H220" s="56">
        <f>+H221+H222+H223</f>
        <v>158.2</v>
      </c>
      <c r="I220" s="10">
        <f t="shared" si="29"/>
        <v>100</v>
      </c>
      <c r="J220" s="56">
        <f>+J221+J222+J223</f>
        <v>0</v>
      </c>
    </row>
    <row r="221" spans="1:10" ht="30" customHeight="1">
      <c r="A221" s="48"/>
      <c r="B221" s="15"/>
      <c r="C221" s="15"/>
      <c r="D221" s="31" t="s">
        <v>54</v>
      </c>
      <c r="E221" s="29" t="s">
        <v>99</v>
      </c>
      <c r="F221" s="56">
        <v>482.8</v>
      </c>
      <c r="G221" s="56">
        <v>0</v>
      </c>
      <c r="H221" s="13">
        <v>0</v>
      </c>
      <c r="I221" s="10">
        <v>0</v>
      </c>
      <c r="J221" s="10">
        <f>H221-G221</f>
        <v>0</v>
      </c>
    </row>
    <row r="222" spans="1:10" ht="21" customHeight="1">
      <c r="A222" s="48"/>
      <c r="B222" s="15"/>
      <c r="C222" s="15"/>
      <c r="D222" s="31" t="s">
        <v>55</v>
      </c>
      <c r="E222" s="22" t="s">
        <v>100</v>
      </c>
      <c r="F222" s="56">
        <v>26.8</v>
      </c>
      <c r="G222" s="56">
        <v>109.6</v>
      </c>
      <c r="H222" s="13">
        <v>109.6</v>
      </c>
      <c r="I222" s="10">
        <f>H222/G222*100</f>
        <v>100</v>
      </c>
      <c r="J222" s="10">
        <f>H222-G222</f>
        <v>0</v>
      </c>
    </row>
    <row r="223" spans="1:10" ht="21" customHeight="1">
      <c r="A223" s="48"/>
      <c r="B223" s="15"/>
      <c r="C223" s="15"/>
      <c r="D223" s="31" t="s">
        <v>56</v>
      </c>
      <c r="E223" s="30" t="s">
        <v>57</v>
      </c>
      <c r="F223" s="56">
        <v>0</v>
      </c>
      <c r="G223" s="56">
        <v>48.6</v>
      </c>
      <c r="H223" s="13">
        <v>48.6</v>
      </c>
      <c r="I223" s="10">
        <f>H223/G223*100</f>
        <v>100</v>
      </c>
      <c r="J223" s="10">
        <f>H223-G223</f>
        <v>0</v>
      </c>
    </row>
    <row r="224" spans="1:10" ht="27" customHeight="1">
      <c r="A224" s="48" t="s">
        <v>2</v>
      </c>
      <c r="B224" s="26"/>
      <c r="C224" s="48"/>
      <c r="D224" s="48"/>
      <c r="E224" s="74" t="s">
        <v>95</v>
      </c>
      <c r="F224" s="50">
        <f>+F225</f>
        <v>793.7</v>
      </c>
      <c r="G224" s="50">
        <f>+G225</f>
        <v>927.1999999999999</v>
      </c>
      <c r="H224" s="50">
        <f>+H225</f>
        <v>927.1999999999999</v>
      </c>
      <c r="I224" s="8">
        <f aca="true" t="shared" si="31" ref="I224:I266">H224/G224*100</f>
        <v>100</v>
      </c>
      <c r="J224" s="50">
        <f>+J225</f>
        <v>0</v>
      </c>
    </row>
    <row r="225" spans="1:10" ht="21" customHeight="1">
      <c r="A225" s="48"/>
      <c r="B225" s="15" t="s">
        <v>14</v>
      </c>
      <c r="C225" s="26"/>
      <c r="D225" s="15" t="s">
        <v>15</v>
      </c>
      <c r="E225" s="35" t="s">
        <v>16</v>
      </c>
      <c r="F225" s="56">
        <f>+F226</f>
        <v>793.7</v>
      </c>
      <c r="G225" s="56">
        <f aca="true" t="shared" si="32" ref="G225:J228">+G226</f>
        <v>927.1999999999999</v>
      </c>
      <c r="H225" s="56">
        <f t="shared" si="32"/>
        <v>927.1999999999999</v>
      </c>
      <c r="I225" s="10">
        <f t="shared" si="31"/>
        <v>100</v>
      </c>
      <c r="J225" s="56">
        <f t="shared" si="32"/>
        <v>0</v>
      </c>
    </row>
    <row r="226" spans="1:10" ht="31.5" customHeight="1">
      <c r="A226" s="48"/>
      <c r="B226" s="15" t="s">
        <v>22</v>
      </c>
      <c r="C226" s="26"/>
      <c r="D226" s="26"/>
      <c r="E226" s="35" t="s">
        <v>94</v>
      </c>
      <c r="F226" s="56">
        <f>+F227</f>
        <v>793.7</v>
      </c>
      <c r="G226" s="56">
        <f t="shared" si="32"/>
        <v>927.1999999999999</v>
      </c>
      <c r="H226" s="56">
        <f t="shared" si="32"/>
        <v>927.1999999999999</v>
      </c>
      <c r="I226" s="10">
        <f t="shared" si="31"/>
        <v>100</v>
      </c>
      <c r="J226" s="56">
        <f t="shared" si="32"/>
        <v>0</v>
      </c>
    </row>
    <row r="227" spans="1:10" ht="21" customHeight="1">
      <c r="A227" s="48"/>
      <c r="B227" s="15"/>
      <c r="C227" s="26" t="s">
        <v>96</v>
      </c>
      <c r="D227" s="26"/>
      <c r="E227" s="27" t="s">
        <v>68</v>
      </c>
      <c r="F227" s="56">
        <f>+F228</f>
        <v>793.7</v>
      </c>
      <c r="G227" s="56">
        <f t="shared" si="32"/>
        <v>927.1999999999999</v>
      </c>
      <c r="H227" s="56">
        <f t="shared" si="32"/>
        <v>927.1999999999999</v>
      </c>
      <c r="I227" s="10">
        <f t="shared" si="31"/>
        <v>100</v>
      </c>
      <c r="J227" s="56">
        <f t="shared" si="32"/>
        <v>0</v>
      </c>
    </row>
    <row r="228" spans="1:10" ht="30" customHeight="1">
      <c r="A228" s="48"/>
      <c r="B228" s="48"/>
      <c r="C228" s="15" t="s">
        <v>97</v>
      </c>
      <c r="D228" s="15" t="s">
        <v>15</v>
      </c>
      <c r="E228" s="28" t="s">
        <v>77</v>
      </c>
      <c r="F228" s="56">
        <f>+F229</f>
        <v>793.7</v>
      </c>
      <c r="G228" s="56">
        <f t="shared" si="32"/>
        <v>927.1999999999999</v>
      </c>
      <c r="H228" s="56">
        <f t="shared" si="32"/>
        <v>927.1999999999999</v>
      </c>
      <c r="I228" s="10">
        <f t="shared" si="31"/>
        <v>100</v>
      </c>
      <c r="J228" s="56">
        <f t="shared" si="32"/>
        <v>0</v>
      </c>
    </row>
    <row r="229" spans="1:10" ht="26.25" customHeight="1">
      <c r="A229" s="18"/>
      <c r="B229" s="48"/>
      <c r="C229" s="15" t="s">
        <v>141</v>
      </c>
      <c r="D229" s="15"/>
      <c r="E229" s="37" t="s">
        <v>95</v>
      </c>
      <c r="F229" s="56">
        <f>+F230+F231+F232</f>
        <v>793.7</v>
      </c>
      <c r="G229" s="56">
        <f>+G230+G231+G232</f>
        <v>927.1999999999999</v>
      </c>
      <c r="H229" s="56">
        <f>+H230+H231+H232</f>
        <v>927.1999999999999</v>
      </c>
      <c r="I229" s="10">
        <f t="shared" si="31"/>
        <v>100</v>
      </c>
      <c r="J229" s="56">
        <f>+J230+J231+J232</f>
        <v>0</v>
      </c>
    </row>
    <row r="230" spans="1:10" ht="28.5" customHeight="1">
      <c r="A230" s="18"/>
      <c r="B230" s="48"/>
      <c r="C230" s="15"/>
      <c r="D230" s="23" t="s">
        <v>54</v>
      </c>
      <c r="E230" s="22" t="s">
        <v>99</v>
      </c>
      <c r="F230" s="53">
        <v>778.2</v>
      </c>
      <c r="G230" s="53">
        <v>905.4</v>
      </c>
      <c r="H230" s="13">
        <v>905.4</v>
      </c>
      <c r="I230" s="10">
        <f t="shared" si="31"/>
        <v>100</v>
      </c>
      <c r="J230" s="10">
        <f aca="true" t="shared" si="33" ref="J230:J408">H230-G230</f>
        <v>0</v>
      </c>
    </row>
    <row r="231" spans="1:10" ht="21" customHeight="1">
      <c r="A231" s="18"/>
      <c r="B231" s="18"/>
      <c r="C231" s="15"/>
      <c r="D231" s="24">
        <v>200</v>
      </c>
      <c r="E231" s="22" t="s">
        <v>100</v>
      </c>
      <c r="F231" s="53">
        <v>15.5</v>
      </c>
      <c r="G231" s="53">
        <v>9.5</v>
      </c>
      <c r="H231" s="13">
        <v>9.5</v>
      </c>
      <c r="I231" s="10">
        <f t="shared" si="31"/>
        <v>100</v>
      </c>
      <c r="J231" s="10">
        <f t="shared" si="33"/>
        <v>0</v>
      </c>
    </row>
    <row r="232" spans="1:10" ht="21" customHeight="1">
      <c r="A232" s="18"/>
      <c r="B232" s="18"/>
      <c r="C232" s="15"/>
      <c r="D232" s="24">
        <v>800</v>
      </c>
      <c r="E232" s="30" t="s">
        <v>57</v>
      </c>
      <c r="F232" s="53">
        <v>0</v>
      </c>
      <c r="G232" s="53">
        <v>12.3</v>
      </c>
      <c r="H232" s="13">
        <v>12.3</v>
      </c>
      <c r="I232" s="10">
        <f t="shared" si="31"/>
        <v>100</v>
      </c>
      <c r="J232" s="10">
        <f t="shared" si="33"/>
        <v>0</v>
      </c>
    </row>
    <row r="233" spans="1:10" ht="21" customHeight="1" outlineLevel="6">
      <c r="A233" s="48" t="s">
        <v>279</v>
      </c>
      <c r="B233" s="15"/>
      <c r="C233" s="15"/>
      <c r="D233" s="15"/>
      <c r="E233" s="49" t="s">
        <v>280</v>
      </c>
      <c r="F233" s="117">
        <f>+F234+F266+F293+F349+F388+F377</f>
        <v>0</v>
      </c>
      <c r="G233" s="117">
        <f>+G234+G266+G293+G349+G388+G377</f>
        <v>67578.7</v>
      </c>
      <c r="H233" s="117">
        <f>+H234+H266+H293+H349+H388+H377</f>
        <v>57872.3</v>
      </c>
      <c r="I233" s="8">
        <f t="shared" si="31"/>
        <v>85.63689446526791</v>
      </c>
      <c r="J233" s="8">
        <f t="shared" si="33"/>
        <v>-9706.399999999994</v>
      </c>
    </row>
    <row r="234" spans="1:10" ht="21" customHeight="1" outlineLevel="6">
      <c r="A234" s="48"/>
      <c r="B234" s="44" t="s">
        <v>14</v>
      </c>
      <c r="C234" s="44"/>
      <c r="D234" s="44"/>
      <c r="E234" s="51" t="s">
        <v>16</v>
      </c>
      <c r="F234" s="53">
        <f>+F235+F252</f>
        <v>0</v>
      </c>
      <c r="G234" s="53">
        <f>+G235+G252</f>
        <v>6538.3</v>
      </c>
      <c r="H234" s="53">
        <f>+H235+H252</f>
        <v>6058.599999999999</v>
      </c>
      <c r="I234" s="10">
        <f t="shared" si="31"/>
        <v>92.66323050334184</v>
      </c>
      <c r="J234" s="53">
        <f>+J235+J252</f>
        <v>-479.7000000000007</v>
      </c>
    </row>
    <row r="235" spans="1:10" ht="41.25" customHeight="1" outlineLevel="6">
      <c r="A235" s="48"/>
      <c r="B235" s="18" t="s">
        <v>20</v>
      </c>
      <c r="C235" s="23"/>
      <c r="D235" s="24"/>
      <c r="E235" s="25" t="s">
        <v>53</v>
      </c>
      <c r="F235" s="56">
        <f>+F236</f>
        <v>0</v>
      </c>
      <c r="G235" s="56">
        <f>+G236</f>
        <v>5639.5</v>
      </c>
      <c r="H235" s="56">
        <f>+H236</f>
        <v>5438.799999999999</v>
      </c>
      <c r="I235" s="10">
        <f t="shared" si="31"/>
        <v>96.4411738629311</v>
      </c>
      <c r="J235" s="10">
        <f t="shared" si="33"/>
        <v>-200.70000000000073</v>
      </c>
    </row>
    <row r="236" spans="1:10" ht="21" customHeight="1" outlineLevel="6">
      <c r="A236" s="48"/>
      <c r="B236" s="18"/>
      <c r="C236" s="26" t="s">
        <v>96</v>
      </c>
      <c r="D236" s="26"/>
      <c r="E236" s="27" t="s">
        <v>68</v>
      </c>
      <c r="F236" s="53">
        <f>+F237+F245</f>
        <v>0</v>
      </c>
      <c r="G236" s="53">
        <f>+G237+G245</f>
        <v>5639.5</v>
      </c>
      <c r="H236" s="53">
        <f>+H237+H245</f>
        <v>5438.799999999999</v>
      </c>
      <c r="I236" s="10">
        <f t="shared" si="31"/>
        <v>96.4411738629311</v>
      </c>
      <c r="J236" s="10">
        <f t="shared" si="33"/>
        <v>-200.70000000000073</v>
      </c>
    </row>
    <row r="237" spans="1:10" ht="27" customHeight="1" outlineLevel="6">
      <c r="A237" s="48"/>
      <c r="B237" s="18"/>
      <c r="C237" s="15" t="s">
        <v>97</v>
      </c>
      <c r="D237" s="24"/>
      <c r="E237" s="99" t="s">
        <v>77</v>
      </c>
      <c r="F237" s="56">
        <f>+F238+F240</f>
        <v>0</v>
      </c>
      <c r="G237" s="56">
        <f>+G238+G240</f>
        <v>5576.6</v>
      </c>
      <c r="H237" s="56">
        <f>+H238+H240</f>
        <v>5437.599999999999</v>
      </c>
      <c r="I237" s="10">
        <f t="shared" si="31"/>
        <v>97.50744181042211</v>
      </c>
      <c r="J237" s="10">
        <f t="shared" si="33"/>
        <v>-139.0000000000009</v>
      </c>
    </row>
    <row r="238" spans="1:10" ht="27" customHeight="1" outlineLevel="6">
      <c r="A238" s="48"/>
      <c r="B238" s="18"/>
      <c r="C238" s="15" t="s">
        <v>183</v>
      </c>
      <c r="D238" s="24"/>
      <c r="E238" s="19" t="s">
        <v>223</v>
      </c>
      <c r="F238" s="53">
        <f>+F239</f>
        <v>0</v>
      </c>
      <c r="G238" s="53">
        <f>+G239</f>
        <v>596.7</v>
      </c>
      <c r="H238" s="53">
        <f>+H239</f>
        <v>596.7</v>
      </c>
      <c r="I238" s="10">
        <f t="shared" si="31"/>
        <v>100</v>
      </c>
      <c r="J238" s="10">
        <f t="shared" si="33"/>
        <v>0</v>
      </c>
    </row>
    <row r="239" spans="1:10" ht="24.75" customHeight="1" outlineLevel="6">
      <c r="A239" s="48"/>
      <c r="B239" s="18"/>
      <c r="C239" s="23"/>
      <c r="D239" s="24">
        <v>100</v>
      </c>
      <c r="E239" s="29" t="s">
        <v>99</v>
      </c>
      <c r="F239" s="56">
        <v>0</v>
      </c>
      <c r="G239" s="56">
        <v>596.7</v>
      </c>
      <c r="H239" s="56">
        <v>596.7</v>
      </c>
      <c r="I239" s="10">
        <f t="shared" si="31"/>
        <v>100</v>
      </c>
      <c r="J239" s="10">
        <f t="shared" si="33"/>
        <v>0</v>
      </c>
    </row>
    <row r="240" spans="1:10" ht="21" customHeight="1" outlineLevel="6">
      <c r="A240" s="48"/>
      <c r="B240" s="18"/>
      <c r="C240" s="15" t="s">
        <v>98</v>
      </c>
      <c r="D240" s="24"/>
      <c r="E240" s="28" t="s">
        <v>52</v>
      </c>
      <c r="F240" s="56">
        <f>+F241+F242+F243+F244</f>
        <v>0</v>
      </c>
      <c r="G240" s="56">
        <f>+G241+G242+G243+G244</f>
        <v>4979.900000000001</v>
      </c>
      <c r="H240" s="56">
        <f>+H241+H242+H243+H244</f>
        <v>4840.9</v>
      </c>
      <c r="I240" s="10">
        <f t="shared" si="31"/>
        <v>97.20877929275686</v>
      </c>
      <c r="J240" s="10">
        <f t="shared" si="33"/>
        <v>-139.0000000000009</v>
      </c>
    </row>
    <row r="241" spans="1:10" ht="27" customHeight="1" outlineLevel="6">
      <c r="A241" s="48"/>
      <c r="B241" s="18"/>
      <c r="C241" s="23"/>
      <c r="D241" s="24">
        <v>100</v>
      </c>
      <c r="E241" s="29" t="s">
        <v>99</v>
      </c>
      <c r="F241" s="56">
        <v>0</v>
      </c>
      <c r="G241" s="56">
        <v>3704.3</v>
      </c>
      <c r="H241" s="56">
        <v>3567.7</v>
      </c>
      <c r="I241" s="10">
        <f t="shared" si="31"/>
        <v>96.31239370461356</v>
      </c>
      <c r="J241" s="10">
        <f t="shared" si="33"/>
        <v>-136.60000000000036</v>
      </c>
    </row>
    <row r="242" spans="1:10" ht="21" customHeight="1" outlineLevel="6">
      <c r="A242" s="48"/>
      <c r="B242" s="18"/>
      <c r="C242" s="23"/>
      <c r="D242" s="24">
        <v>200</v>
      </c>
      <c r="E242" s="62" t="s">
        <v>100</v>
      </c>
      <c r="F242" s="56">
        <v>0</v>
      </c>
      <c r="G242" s="56">
        <v>304.5</v>
      </c>
      <c r="H242" s="56">
        <v>304.5</v>
      </c>
      <c r="I242" s="10">
        <f t="shared" si="31"/>
        <v>100</v>
      </c>
      <c r="J242" s="10">
        <f t="shared" si="33"/>
        <v>0</v>
      </c>
    </row>
    <row r="243" spans="1:10" ht="21" customHeight="1" outlineLevel="6">
      <c r="A243" s="48"/>
      <c r="B243" s="18"/>
      <c r="C243" s="23"/>
      <c r="D243" s="24">
        <v>500</v>
      </c>
      <c r="E243" s="28" t="s">
        <v>85</v>
      </c>
      <c r="F243" s="56">
        <v>0</v>
      </c>
      <c r="G243" s="56">
        <v>948.8</v>
      </c>
      <c r="H243" s="56">
        <v>948.8</v>
      </c>
      <c r="I243" s="10">
        <f t="shared" si="31"/>
        <v>100</v>
      </c>
      <c r="J243" s="10">
        <f t="shared" si="33"/>
        <v>0</v>
      </c>
    </row>
    <row r="244" spans="1:10" ht="21" customHeight="1" outlineLevel="6">
      <c r="A244" s="48"/>
      <c r="B244" s="18"/>
      <c r="C244" s="23"/>
      <c r="D244" s="24">
        <v>800</v>
      </c>
      <c r="E244" s="30" t="s">
        <v>57</v>
      </c>
      <c r="F244" s="56">
        <v>0</v>
      </c>
      <c r="G244" s="56">
        <v>22.3</v>
      </c>
      <c r="H244" s="13">
        <v>19.9</v>
      </c>
      <c r="I244" s="10">
        <f t="shared" si="31"/>
        <v>89.23766816143497</v>
      </c>
      <c r="J244" s="10">
        <f t="shared" si="33"/>
        <v>-2.400000000000002</v>
      </c>
    </row>
    <row r="245" spans="1:10" ht="39.75" customHeight="1" outlineLevel="6">
      <c r="A245" s="48"/>
      <c r="B245" s="18"/>
      <c r="C245" s="23" t="s">
        <v>101</v>
      </c>
      <c r="D245" s="24"/>
      <c r="E245" s="35" t="s">
        <v>78</v>
      </c>
      <c r="F245" s="56">
        <f>+F246+F248+F250</f>
        <v>0</v>
      </c>
      <c r="G245" s="56">
        <f>+G246+G248+G250</f>
        <v>62.9</v>
      </c>
      <c r="H245" s="56">
        <f>+H246+H248+H250</f>
        <v>1.2</v>
      </c>
      <c r="I245" s="10">
        <f t="shared" si="31"/>
        <v>1.9077901430842605</v>
      </c>
      <c r="J245" s="10">
        <f t="shared" si="33"/>
        <v>-61.699999999999996</v>
      </c>
    </row>
    <row r="246" spans="1:10" ht="21" customHeight="1" outlineLevel="6">
      <c r="A246" s="48"/>
      <c r="B246" s="18"/>
      <c r="C246" s="89" t="s">
        <v>184</v>
      </c>
      <c r="D246" s="18"/>
      <c r="E246" s="54" t="s">
        <v>60</v>
      </c>
      <c r="F246" s="56">
        <f>+F247</f>
        <v>0</v>
      </c>
      <c r="G246" s="56">
        <f>+G247</f>
        <v>4.7</v>
      </c>
      <c r="H246" s="56">
        <f>+H247</f>
        <v>1.2</v>
      </c>
      <c r="I246" s="10">
        <f t="shared" si="31"/>
        <v>25.53191489361702</v>
      </c>
      <c r="J246" s="10">
        <f t="shared" si="33"/>
        <v>-3.5</v>
      </c>
    </row>
    <row r="247" spans="1:10" ht="18" customHeight="1" outlineLevel="6">
      <c r="A247" s="48"/>
      <c r="B247" s="18"/>
      <c r="C247" s="23"/>
      <c r="D247" s="24">
        <v>200</v>
      </c>
      <c r="E247" s="62" t="s">
        <v>100</v>
      </c>
      <c r="F247" s="56">
        <v>0</v>
      </c>
      <c r="G247" s="56">
        <v>4.7</v>
      </c>
      <c r="H247" s="56">
        <v>1.2</v>
      </c>
      <c r="I247" s="10">
        <f t="shared" si="31"/>
        <v>25.53191489361702</v>
      </c>
      <c r="J247" s="10">
        <f t="shared" si="33"/>
        <v>-3.5</v>
      </c>
    </row>
    <row r="248" spans="1:10" ht="27.75" customHeight="1" outlineLevel="6">
      <c r="A248" s="48"/>
      <c r="B248" s="18"/>
      <c r="C248" s="23" t="s">
        <v>185</v>
      </c>
      <c r="D248" s="18"/>
      <c r="E248" s="97" t="s">
        <v>102</v>
      </c>
      <c r="F248" s="56">
        <f>+F249</f>
        <v>0</v>
      </c>
      <c r="G248" s="56">
        <f>+G249</f>
        <v>43.8</v>
      </c>
      <c r="H248" s="56">
        <f>+H249</f>
        <v>0</v>
      </c>
      <c r="I248" s="10">
        <f t="shared" si="31"/>
        <v>0</v>
      </c>
      <c r="J248" s="10">
        <f t="shared" si="33"/>
        <v>-43.8</v>
      </c>
    </row>
    <row r="249" spans="1:10" ht="21" customHeight="1" outlineLevel="6">
      <c r="A249" s="48"/>
      <c r="B249" s="18"/>
      <c r="C249" s="23"/>
      <c r="D249" s="24">
        <v>200</v>
      </c>
      <c r="E249" s="62" t="s">
        <v>100</v>
      </c>
      <c r="F249" s="56">
        <v>0</v>
      </c>
      <c r="G249" s="56">
        <v>43.8</v>
      </c>
      <c r="H249" s="13">
        <v>0</v>
      </c>
      <c r="I249" s="10">
        <f t="shared" si="31"/>
        <v>0</v>
      </c>
      <c r="J249" s="10">
        <f t="shared" si="33"/>
        <v>-43.8</v>
      </c>
    </row>
    <row r="250" spans="1:10" ht="52.5" customHeight="1" outlineLevel="6">
      <c r="A250" s="48"/>
      <c r="B250" s="18"/>
      <c r="C250" s="23" t="s">
        <v>186</v>
      </c>
      <c r="D250" s="18"/>
      <c r="E250" s="85" t="s">
        <v>187</v>
      </c>
      <c r="F250" s="56">
        <f>+F251</f>
        <v>0</v>
      </c>
      <c r="G250" s="56">
        <f>+G251</f>
        <v>14.4</v>
      </c>
      <c r="H250" s="56">
        <f>+H251</f>
        <v>0</v>
      </c>
      <c r="I250" s="10">
        <f t="shared" si="31"/>
        <v>0</v>
      </c>
      <c r="J250" s="10">
        <f t="shared" si="33"/>
        <v>-14.4</v>
      </c>
    </row>
    <row r="251" spans="1:10" ht="27" customHeight="1" outlineLevel="6">
      <c r="A251" s="48"/>
      <c r="B251" s="18"/>
      <c r="C251" s="23"/>
      <c r="D251" s="24">
        <v>100</v>
      </c>
      <c r="E251" s="29" t="s">
        <v>99</v>
      </c>
      <c r="F251" s="56">
        <v>0</v>
      </c>
      <c r="G251" s="56">
        <v>14.4</v>
      </c>
      <c r="H251" s="56">
        <v>0</v>
      </c>
      <c r="I251" s="10">
        <f t="shared" si="31"/>
        <v>0</v>
      </c>
      <c r="J251" s="10">
        <f t="shared" si="33"/>
        <v>-14.4</v>
      </c>
    </row>
    <row r="252" spans="1:10" ht="21" customHeight="1" outlineLevel="6">
      <c r="A252" s="48"/>
      <c r="B252" s="18" t="s">
        <v>23</v>
      </c>
      <c r="C252" s="23"/>
      <c r="D252" s="18"/>
      <c r="E252" s="25" t="s">
        <v>21</v>
      </c>
      <c r="F252" s="53">
        <f>+F253</f>
        <v>0</v>
      </c>
      <c r="G252" s="53">
        <f>+G253</f>
        <v>898.8</v>
      </c>
      <c r="H252" s="53">
        <f>+H253</f>
        <v>619.8</v>
      </c>
      <c r="I252" s="10">
        <f t="shared" si="31"/>
        <v>68.95861148197596</v>
      </c>
      <c r="J252" s="53">
        <f>+J253</f>
        <v>-279</v>
      </c>
    </row>
    <row r="253" spans="1:10" ht="21" customHeight="1" outlineLevel="6">
      <c r="A253" s="48"/>
      <c r="B253" s="18"/>
      <c r="C253" s="26" t="s">
        <v>96</v>
      </c>
      <c r="D253" s="26"/>
      <c r="E253" s="27" t="s">
        <v>68</v>
      </c>
      <c r="F253" s="56">
        <f>+F254+F257</f>
        <v>0</v>
      </c>
      <c r="G253" s="56">
        <f>+G254+G257</f>
        <v>898.8</v>
      </c>
      <c r="H253" s="56">
        <f>+H254+H257</f>
        <v>619.8</v>
      </c>
      <c r="I253" s="10">
        <f t="shared" si="31"/>
        <v>68.95861148197596</v>
      </c>
      <c r="J253" s="56">
        <f>+J254+J257</f>
        <v>-279</v>
      </c>
    </row>
    <row r="254" spans="1:10" ht="41.25" customHeight="1" outlineLevel="6">
      <c r="A254" s="48"/>
      <c r="B254" s="18"/>
      <c r="C254" s="15" t="s">
        <v>103</v>
      </c>
      <c r="D254" s="15" t="s">
        <v>15</v>
      </c>
      <c r="E254" s="28" t="s">
        <v>104</v>
      </c>
      <c r="F254" s="56">
        <f aca="true" t="shared" si="34" ref="F254:H255">+F255</f>
        <v>0</v>
      </c>
      <c r="G254" s="56">
        <f t="shared" si="34"/>
        <v>1</v>
      </c>
      <c r="H254" s="56">
        <f t="shared" si="34"/>
        <v>1</v>
      </c>
      <c r="I254" s="10">
        <f t="shared" si="31"/>
        <v>100</v>
      </c>
      <c r="J254" s="56">
        <f>+J255</f>
        <v>0</v>
      </c>
    </row>
    <row r="255" spans="1:10" ht="28.5" customHeight="1" outlineLevel="6">
      <c r="A255" s="48"/>
      <c r="B255" s="18"/>
      <c r="C255" s="89" t="s">
        <v>107</v>
      </c>
      <c r="D255" s="31"/>
      <c r="E255" s="40" t="s">
        <v>69</v>
      </c>
      <c r="F255" s="56">
        <f t="shared" si="34"/>
        <v>0</v>
      </c>
      <c r="G255" s="56">
        <f t="shared" si="34"/>
        <v>1</v>
      </c>
      <c r="H255" s="56">
        <f t="shared" si="34"/>
        <v>1</v>
      </c>
      <c r="I255" s="10">
        <f t="shared" si="31"/>
        <v>100</v>
      </c>
      <c r="J255" s="56">
        <f>+J256</f>
        <v>0</v>
      </c>
    </row>
    <row r="256" spans="1:10" ht="23.25" customHeight="1" outlineLevel="6">
      <c r="A256" s="48"/>
      <c r="B256" s="18"/>
      <c r="C256" s="15"/>
      <c r="D256" s="18" t="s">
        <v>58</v>
      </c>
      <c r="E256" s="35" t="s">
        <v>59</v>
      </c>
      <c r="F256" s="53">
        <v>0</v>
      </c>
      <c r="G256" s="53">
        <v>1</v>
      </c>
      <c r="H256" s="53">
        <v>1</v>
      </c>
      <c r="I256" s="10">
        <f t="shared" si="31"/>
        <v>100</v>
      </c>
      <c r="J256" s="10">
        <f t="shared" si="33"/>
        <v>0</v>
      </c>
    </row>
    <row r="257" spans="1:10" ht="40.5" customHeight="1" outlineLevel="6">
      <c r="A257" s="48"/>
      <c r="B257" s="18"/>
      <c r="C257" s="15" t="s">
        <v>108</v>
      </c>
      <c r="D257" s="100"/>
      <c r="E257" s="28" t="s">
        <v>81</v>
      </c>
      <c r="F257" s="56">
        <f>+F258+F260+F262+F264</f>
        <v>0</v>
      </c>
      <c r="G257" s="56">
        <f>+G258+G260+G262+G264</f>
        <v>897.8</v>
      </c>
      <c r="H257" s="56">
        <f>+H258+H260+H262+H264</f>
        <v>618.8</v>
      </c>
      <c r="I257" s="10">
        <f t="shared" si="31"/>
        <v>68.92403653374916</v>
      </c>
      <c r="J257" s="56">
        <f>+J258+J260+J262+J264</f>
        <v>-279</v>
      </c>
    </row>
    <row r="258" spans="1:10" ht="42.75" customHeight="1" outlineLevel="6">
      <c r="A258" s="48"/>
      <c r="B258" s="18"/>
      <c r="C258" s="33" t="s">
        <v>109</v>
      </c>
      <c r="D258" s="101"/>
      <c r="E258" s="19" t="s">
        <v>224</v>
      </c>
      <c r="F258" s="53">
        <f>+F259</f>
        <v>0</v>
      </c>
      <c r="G258" s="53">
        <f>+G259</f>
        <v>818.4</v>
      </c>
      <c r="H258" s="53">
        <f>+H259</f>
        <v>539.4</v>
      </c>
      <c r="I258" s="10">
        <f t="shared" si="31"/>
        <v>65.9090909090909</v>
      </c>
      <c r="J258" s="53">
        <f>+J259</f>
        <v>-279</v>
      </c>
    </row>
    <row r="259" spans="1:10" ht="21" customHeight="1" outlineLevel="6">
      <c r="A259" s="48"/>
      <c r="B259" s="18"/>
      <c r="C259" s="34"/>
      <c r="D259" s="79" t="s">
        <v>55</v>
      </c>
      <c r="E259" s="62" t="s">
        <v>100</v>
      </c>
      <c r="F259" s="56">
        <v>0</v>
      </c>
      <c r="G259" s="56">
        <v>818.4</v>
      </c>
      <c r="H259" s="56">
        <v>539.4</v>
      </c>
      <c r="I259" s="10">
        <f t="shared" si="31"/>
        <v>65.9090909090909</v>
      </c>
      <c r="J259" s="10">
        <f t="shared" si="33"/>
        <v>-279</v>
      </c>
    </row>
    <row r="260" spans="1:10" ht="27.75" customHeight="1" outlineLevel="6">
      <c r="A260" s="48"/>
      <c r="B260" s="18"/>
      <c r="C260" s="33" t="s">
        <v>188</v>
      </c>
      <c r="D260" s="101"/>
      <c r="E260" s="19" t="s">
        <v>220</v>
      </c>
      <c r="F260" s="56">
        <f>+F261</f>
        <v>0</v>
      </c>
      <c r="G260" s="56">
        <f>+G261</f>
        <v>70.4</v>
      </c>
      <c r="H260" s="56">
        <f>+H261</f>
        <v>70.4</v>
      </c>
      <c r="I260" s="56">
        <f>+I261</f>
        <v>100</v>
      </c>
      <c r="J260" s="56">
        <f>+J261</f>
        <v>0</v>
      </c>
    </row>
    <row r="261" spans="1:10" ht="21" customHeight="1" outlineLevel="6">
      <c r="A261" s="48"/>
      <c r="B261" s="18"/>
      <c r="C261" s="34"/>
      <c r="D261" s="79" t="s">
        <v>55</v>
      </c>
      <c r="E261" s="62" t="s">
        <v>100</v>
      </c>
      <c r="F261" s="56">
        <v>0</v>
      </c>
      <c r="G261" s="56">
        <v>70.4</v>
      </c>
      <c r="H261" s="56">
        <v>70.4</v>
      </c>
      <c r="I261" s="10">
        <f t="shared" si="31"/>
        <v>100</v>
      </c>
      <c r="J261" s="10">
        <f t="shared" si="33"/>
        <v>0</v>
      </c>
    </row>
    <row r="262" spans="1:10" ht="28.5" customHeight="1" outlineLevel="6">
      <c r="A262" s="48"/>
      <c r="B262" s="18"/>
      <c r="C262" s="33" t="s">
        <v>176</v>
      </c>
      <c r="D262" s="101"/>
      <c r="E262" s="19" t="s">
        <v>221</v>
      </c>
      <c r="F262" s="56">
        <f>+F263</f>
        <v>0</v>
      </c>
      <c r="G262" s="56">
        <f>+G263</f>
        <v>3</v>
      </c>
      <c r="H262" s="56">
        <f>+H263</f>
        <v>3</v>
      </c>
      <c r="I262" s="56">
        <f>+I263</f>
        <v>100</v>
      </c>
      <c r="J262" s="56">
        <f>+J263</f>
        <v>0</v>
      </c>
    </row>
    <row r="263" spans="1:10" ht="21" customHeight="1" outlineLevel="6">
      <c r="A263" s="48"/>
      <c r="B263" s="18"/>
      <c r="C263" s="34"/>
      <c r="D263" s="79" t="s">
        <v>55</v>
      </c>
      <c r="E263" s="62" t="s">
        <v>100</v>
      </c>
      <c r="F263" s="56">
        <v>0</v>
      </c>
      <c r="G263" s="56">
        <v>3</v>
      </c>
      <c r="H263" s="56">
        <v>3</v>
      </c>
      <c r="I263" s="10">
        <f t="shared" si="31"/>
        <v>100</v>
      </c>
      <c r="J263" s="10">
        <f t="shared" si="33"/>
        <v>0</v>
      </c>
    </row>
    <row r="264" spans="1:10" ht="43.5" customHeight="1" outlineLevel="6">
      <c r="A264" s="48"/>
      <c r="B264" s="18"/>
      <c r="C264" s="33" t="s">
        <v>189</v>
      </c>
      <c r="D264" s="101"/>
      <c r="E264" s="19" t="s">
        <v>222</v>
      </c>
      <c r="F264" s="56">
        <f>+F265</f>
        <v>0</v>
      </c>
      <c r="G264" s="56">
        <f>+G265</f>
        <v>6</v>
      </c>
      <c r="H264" s="56">
        <f>+H265</f>
        <v>6</v>
      </c>
      <c r="I264" s="56">
        <f>+I265</f>
        <v>100</v>
      </c>
      <c r="J264" s="56">
        <f>+J265</f>
        <v>0</v>
      </c>
    </row>
    <row r="265" spans="1:10" ht="21" customHeight="1" outlineLevel="6">
      <c r="A265" s="48"/>
      <c r="B265" s="18"/>
      <c r="C265" s="34"/>
      <c r="D265" s="79" t="s">
        <v>55</v>
      </c>
      <c r="E265" s="62" t="s">
        <v>100</v>
      </c>
      <c r="F265" s="56">
        <v>0</v>
      </c>
      <c r="G265" s="56">
        <v>6</v>
      </c>
      <c r="H265" s="56">
        <v>6</v>
      </c>
      <c r="I265" s="10">
        <f t="shared" si="31"/>
        <v>100</v>
      </c>
      <c r="J265" s="10">
        <f t="shared" si="33"/>
        <v>0</v>
      </c>
    </row>
    <row r="266" spans="1:10" ht="20.25" customHeight="1" outlineLevel="6">
      <c r="A266" s="48"/>
      <c r="B266" s="44" t="s">
        <v>24</v>
      </c>
      <c r="C266" s="57"/>
      <c r="D266" s="57"/>
      <c r="E266" s="51" t="s">
        <v>25</v>
      </c>
      <c r="F266" s="117">
        <f>+F267+F272+F288</f>
        <v>0</v>
      </c>
      <c r="G266" s="117">
        <f>+G267+G272+G288</f>
        <v>7878.8</v>
      </c>
      <c r="H266" s="117">
        <f>+H267+H272+H288</f>
        <v>5375.8</v>
      </c>
      <c r="I266" s="8">
        <f t="shared" si="31"/>
        <v>68.23120272122658</v>
      </c>
      <c r="J266" s="117">
        <f>+J267+J272+J288</f>
        <v>-2502.9999999999995</v>
      </c>
    </row>
    <row r="267" spans="1:10" ht="21.75" customHeight="1" outlineLevel="6">
      <c r="A267" s="48"/>
      <c r="B267" s="18" t="s">
        <v>192</v>
      </c>
      <c r="C267" s="58"/>
      <c r="D267" s="39"/>
      <c r="E267" s="36" t="s">
        <v>193</v>
      </c>
      <c r="F267" s="56">
        <f aca="true" t="shared" si="35" ref="F267:J269">+F268</f>
        <v>0</v>
      </c>
      <c r="G267" s="56">
        <f t="shared" si="35"/>
        <v>235.1</v>
      </c>
      <c r="H267" s="56">
        <f t="shared" si="35"/>
        <v>0</v>
      </c>
      <c r="I267" s="56">
        <f t="shared" si="35"/>
        <v>0</v>
      </c>
      <c r="J267" s="56">
        <f t="shared" si="35"/>
        <v>-235.1</v>
      </c>
    </row>
    <row r="268" spans="1:10" ht="20.25" customHeight="1" outlineLevel="6">
      <c r="A268" s="48"/>
      <c r="B268" s="18"/>
      <c r="C268" s="26" t="s">
        <v>96</v>
      </c>
      <c r="D268" s="26"/>
      <c r="E268" s="27" t="s">
        <v>68</v>
      </c>
      <c r="F268" s="56">
        <f t="shared" si="35"/>
        <v>0</v>
      </c>
      <c r="G268" s="56">
        <f t="shared" si="35"/>
        <v>235.1</v>
      </c>
      <c r="H268" s="56">
        <f t="shared" si="35"/>
        <v>0</v>
      </c>
      <c r="I268" s="56">
        <f t="shared" si="35"/>
        <v>0</v>
      </c>
      <c r="J268" s="56">
        <f t="shared" si="35"/>
        <v>-235.1</v>
      </c>
    </row>
    <row r="269" spans="1:10" ht="39.75" customHeight="1" outlineLevel="6">
      <c r="A269" s="48"/>
      <c r="B269" s="18"/>
      <c r="C269" s="23" t="s">
        <v>101</v>
      </c>
      <c r="D269" s="24"/>
      <c r="E269" s="35" t="s">
        <v>78</v>
      </c>
      <c r="F269" s="56">
        <f t="shared" si="35"/>
        <v>0</v>
      </c>
      <c r="G269" s="56">
        <f t="shared" si="35"/>
        <v>235.1</v>
      </c>
      <c r="H269" s="56">
        <f t="shared" si="35"/>
        <v>0</v>
      </c>
      <c r="I269" s="56">
        <f t="shared" si="35"/>
        <v>0</v>
      </c>
      <c r="J269" s="56">
        <f t="shared" si="35"/>
        <v>-235.1</v>
      </c>
    </row>
    <row r="270" spans="1:10" ht="41.25" customHeight="1" outlineLevel="6">
      <c r="A270" s="48"/>
      <c r="B270" s="44"/>
      <c r="C270" s="23" t="s">
        <v>194</v>
      </c>
      <c r="D270" s="18"/>
      <c r="E270" s="85" t="s">
        <v>195</v>
      </c>
      <c r="F270" s="56">
        <v>0</v>
      </c>
      <c r="G270" s="56">
        <v>235.1</v>
      </c>
      <c r="H270" s="13">
        <v>0</v>
      </c>
      <c r="I270" s="10">
        <f aca="true" t="shared" si="36" ref="I270:I314">H270/G270*100</f>
        <v>0</v>
      </c>
      <c r="J270" s="10">
        <f t="shared" si="33"/>
        <v>-235.1</v>
      </c>
    </row>
    <row r="271" spans="1:10" ht="20.25" customHeight="1" outlineLevel="6">
      <c r="A271" s="48"/>
      <c r="B271" s="18"/>
      <c r="C271" s="23"/>
      <c r="D271" s="18" t="s">
        <v>55</v>
      </c>
      <c r="E271" s="22" t="s">
        <v>100</v>
      </c>
      <c r="F271" s="56">
        <v>0</v>
      </c>
      <c r="G271" s="56">
        <v>235.1</v>
      </c>
      <c r="H271" s="56">
        <v>0</v>
      </c>
      <c r="I271" s="10">
        <f t="shared" si="36"/>
        <v>0</v>
      </c>
      <c r="J271" s="10">
        <f t="shared" si="33"/>
        <v>-235.1</v>
      </c>
    </row>
    <row r="272" spans="1:10" ht="20.25" customHeight="1" outlineLevel="6">
      <c r="A272" s="48"/>
      <c r="B272" s="18" t="s">
        <v>26</v>
      </c>
      <c r="C272" s="58"/>
      <c r="D272" s="39"/>
      <c r="E272" s="59" t="s">
        <v>61</v>
      </c>
      <c r="F272" s="56">
        <f>+F273</f>
        <v>0</v>
      </c>
      <c r="G272" s="56">
        <f>+G273</f>
        <v>7524.4</v>
      </c>
      <c r="H272" s="56">
        <f>+H273</f>
        <v>5265.1</v>
      </c>
      <c r="I272" s="10">
        <f t="shared" si="36"/>
        <v>69.97368560948381</v>
      </c>
      <c r="J272" s="56">
        <f>+J273</f>
        <v>-2259.2999999999997</v>
      </c>
    </row>
    <row r="273" spans="1:10" ht="26.25" customHeight="1" outlineLevel="6">
      <c r="A273" s="48"/>
      <c r="B273" s="18"/>
      <c r="C273" s="39" t="s">
        <v>111</v>
      </c>
      <c r="D273" s="39" t="s">
        <v>15</v>
      </c>
      <c r="E273" s="28" t="s">
        <v>83</v>
      </c>
      <c r="F273" s="56">
        <f>+F274+F284</f>
        <v>0</v>
      </c>
      <c r="G273" s="56">
        <f>+G274+G284</f>
        <v>7524.4</v>
      </c>
      <c r="H273" s="56">
        <f>+H274+H284</f>
        <v>5265.1</v>
      </c>
      <c r="I273" s="10">
        <f t="shared" si="36"/>
        <v>69.97368560948381</v>
      </c>
      <c r="J273" s="56">
        <f>+J274+J284</f>
        <v>-2259.2999999999997</v>
      </c>
    </row>
    <row r="274" spans="1:10" ht="27" customHeight="1" outlineLevel="6">
      <c r="A274" s="48"/>
      <c r="B274" s="18"/>
      <c r="C274" s="39" t="s">
        <v>112</v>
      </c>
      <c r="D274" s="39"/>
      <c r="E274" s="28" t="s">
        <v>239</v>
      </c>
      <c r="F274" s="53">
        <f>+F275+F277+F281</f>
        <v>0</v>
      </c>
      <c r="G274" s="53">
        <f>+G275+G277+G281</f>
        <v>7168.299999999999</v>
      </c>
      <c r="H274" s="53">
        <f>+H275+H277+H281</f>
        <v>5265.1</v>
      </c>
      <c r="I274" s="10">
        <f t="shared" si="36"/>
        <v>73.44977191244787</v>
      </c>
      <c r="J274" s="53">
        <f>+J275+J277+J281</f>
        <v>-1903.1999999999998</v>
      </c>
    </row>
    <row r="275" spans="1:10" ht="30" customHeight="1" outlineLevel="6">
      <c r="A275" s="48"/>
      <c r="B275" s="18"/>
      <c r="C275" s="15" t="s">
        <v>113</v>
      </c>
      <c r="D275" s="39"/>
      <c r="E275" s="28" t="s">
        <v>114</v>
      </c>
      <c r="F275" s="53">
        <f>+F276</f>
        <v>0</v>
      </c>
      <c r="G275" s="53">
        <f>+G276</f>
        <v>310</v>
      </c>
      <c r="H275" s="53">
        <f>+H276</f>
        <v>310</v>
      </c>
      <c r="I275" s="10">
        <f t="shared" si="36"/>
        <v>100</v>
      </c>
      <c r="J275" s="53">
        <f>+J276</f>
        <v>0</v>
      </c>
    </row>
    <row r="276" spans="1:10" ht="19.5" customHeight="1" outlineLevel="6">
      <c r="A276" s="48"/>
      <c r="B276" s="18"/>
      <c r="C276" s="39"/>
      <c r="D276" s="39" t="s">
        <v>56</v>
      </c>
      <c r="E276" s="35" t="s">
        <v>57</v>
      </c>
      <c r="F276" s="56">
        <v>0</v>
      </c>
      <c r="G276" s="56">
        <v>310</v>
      </c>
      <c r="H276" s="56">
        <v>310</v>
      </c>
      <c r="I276" s="10">
        <f t="shared" si="36"/>
        <v>100</v>
      </c>
      <c r="J276" s="10">
        <f t="shared" si="33"/>
        <v>0</v>
      </c>
    </row>
    <row r="277" spans="1:10" ht="39.75" customHeight="1" outlineLevel="6">
      <c r="A277" s="48"/>
      <c r="B277" s="18"/>
      <c r="C277" s="39" t="s">
        <v>115</v>
      </c>
      <c r="D277" s="61"/>
      <c r="E277" s="19" t="s">
        <v>116</v>
      </c>
      <c r="F277" s="56">
        <f aca="true" t="shared" si="37" ref="F277:H279">+F278</f>
        <v>0</v>
      </c>
      <c r="G277" s="56">
        <f t="shared" si="37"/>
        <v>3455.1</v>
      </c>
      <c r="H277" s="56">
        <f t="shared" si="37"/>
        <v>3455.1</v>
      </c>
      <c r="I277" s="10">
        <f t="shared" si="36"/>
        <v>100</v>
      </c>
      <c r="J277" s="56">
        <f>+J278</f>
        <v>0</v>
      </c>
    </row>
    <row r="278" spans="1:10" ht="42.75" customHeight="1" outlineLevel="6">
      <c r="A278" s="48"/>
      <c r="B278" s="18"/>
      <c r="C278" s="39" t="s">
        <v>197</v>
      </c>
      <c r="D278" s="61"/>
      <c r="E278" s="19" t="s">
        <v>196</v>
      </c>
      <c r="F278" s="53">
        <f t="shared" si="37"/>
        <v>0</v>
      </c>
      <c r="G278" s="53">
        <f t="shared" si="37"/>
        <v>3455.1</v>
      </c>
      <c r="H278" s="53">
        <f t="shared" si="37"/>
        <v>3455.1</v>
      </c>
      <c r="I278" s="10">
        <f t="shared" si="36"/>
        <v>100</v>
      </c>
      <c r="J278" s="53">
        <f>+J279</f>
        <v>0</v>
      </c>
    </row>
    <row r="279" spans="1:10" ht="22.5" customHeight="1" outlineLevel="6">
      <c r="A279" s="48"/>
      <c r="B279" s="18"/>
      <c r="C279" s="39"/>
      <c r="D279" s="39" t="s">
        <v>55</v>
      </c>
      <c r="E279" s="62" t="s">
        <v>100</v>
      </c>
      <c r="F279" s="56">
        <f t="shared" si="37"/>
        <v>0</v>
      </c>
      <c r="G279" s="56">
        <f t="shared" si="37"/>
        <v>3455.1</v>
      </c>
      <c r="H279" s="56">
        <f t="shared" si="37"/>
        <v>3455.1</v>
      </c>
      <c r="I279" s="10">
        <f t="shared" si="36"/>
        <v>100</v>
      </c>
      <c r="J279" s="56">
        <f>+J280</f>
        <v>0</v>
      </c>
    </row>
    <row r="280" spans="1:10" ht="90.75" customHeight="1" outlineLevel="6">
      <c r="A280" s="48"/>
      <c r="B280" s="18"/>
      <c r="C280" s="39"/>
      <c r="D280" s="61"/>
      <c r="E280" s="77" t="s">
        <v>241</v>
      </c>
      <c r="F280" s="53">
        <v>0</v>
      </c>
      <c r="G280" s="53">
        <v>3455.1</v>
      </c>
      <c r="H280" s="53">
        <v>3455.1</v>
      </c>
      <c r="I280" s="10">
        <f t="shared" si="36"/>
        <v>100</v>
      </c>
      <c r="J280" s="10">
        <f t="shared" si="33"/>
        <v>0</v>
      </c>
    </row>
    <row r="281" spans="1:10" ht="39.75" customHeight="1" outlineLevel="6">
      <c r="A281" s="48"/>
      <c r="B281" s="18"/>
      <c r="C281" s="39" t="s">
        <v>117</v>
      </c>
      <c r="D281" s="39"/>
      <c r="E281" s="77" t="s">
        <v>118</v>
      </c>
      <c r="F281" s="53">
        <f aca="true" t="shared" si="38" ref="F281:H282">+F282</f>
        <v>0</v>
      </c>
      <c r="G281" s="53">
        <f t="shared" si="38"/>
        <v>3403.2</v>
      </c>
      <c r="H281" s="53">
        <f t="shared" si="38"/>
        <v>1500</v>
      </c>
      <c r="I281" s="10">
        <f t="shared" si="36"/>
        <v>44.07616361071933</v>
      </c>
      <c r="J281" s="53">
        <f>+J282</f>
        <v>-1903.1999999999998</v>
      </c>
    </row>
    <row r="282" spans="1:10" ht="40.5" customHeight="1" outlineLevel="6">
      <c r="A282" s="48"/>
      <c r="B282" s="18"/>
      <c r="C282" s="39" t="s">
        <v>119</v>
      </c>
      <c r="D282" s="39"/>
      <c r="E282" s="59" t="s">
        <v>84</v>
      </c>
      <c r="F282" s="56">
        <f t="shared" si="38"/>
        <v>0</v>
      </c>
      <c r="G282" s="56">
        <f t="shared" si="38"/>
        <v>3403.2</v>
      </c>
      <c r="H282" s="56">
        <f t="shared" si="38"/>
        <v>1500</v>
      </c>
      <c r="I282" s="10">
        <f t="shared" si="36"/>
        <v>44.07616361071933</v>
      </c>
      <c r="J282" s="56">
        <f>+J283</f>
        <v>-1903.1999999999998</v>
      </c>
    </row>
    <row r="283" spans="1:10" ht="18.75" customHeight="1" outlineLevel="6">
      <c r="A283" s="48"/>
      <c r="B283" s="18"/>
      <c r="C283" s="39"/>
      <c r="D283" s="39" t="s">
        <v>55</v>
      </c>
      <c r="E283" s="62" t="s">
        <v>100</v>
      </c>
      <c r="F283" s="53">
        <v>0</v>
      </c>
      <c r="G283" s="53">
        <v>3403.2</v>
      </c>
      <c r="H283" s="13">
        <v>1500</v>
      </c>
      <c r="I283" s="10">
        <f t="shared" si="36"/>
        <v>44.07616361071933</v>
      </c>
      <c r="J283" s="118">
        <f t="shared" si="33"/>
        <v>-1903.1999999999998</v>
      </c>
    </row>
    <row r="284" spans="1:10" ht="34.5" customHeight="1" outlineLevel="6">
      <c r="A284" s="48"/>
      <c r="B284" s="18"/>
      <c r="C284" s="39" t="s">
        <v>120</v>
      </c>
      <c r="D284" s="39"/>
      <c r="E284" s="59" t="s">
        <v>86</v>
      </c>
      <c r="F284" s="56">
        <f aca="true" t="shared" si="39" ref="F284:H286">+F285</f>
        <v>0</v>
      </c>
      <c r="G284" s="56">
        <f t="shared" si="39"/>
        <v>356.1</v>
      </c>
      <c r="H284" s="56">
        <f t="shared" si="39"/>
        <v>0</v>
      </c>
      <c r="I284" s="10">
        <f t="shared" si="36"/>
        <v>0</v>
      </c>
      <c r="J284" s="56">
        <f>+J285</f>
        <v>-356.1</v>
      </c>
    </row>
    <row r="285" spans="1:10" ht="41.25" customHeight="1" outlineLevel="6">
      <c r="A285" s="48"/>
      <c r="B285" s="18"/>
      <c r="C285" s="39" t="s">
        <v>121</v>
      </c>
      <c r="D285" s="39"/>
      <c r="E285" s="62" t="s">
        <v>122</v>
      </c>
      <c r="F285" s="53">
        <f t="shared" si="39"/>
        <v>0</v>
      </c>
      <c r="G285" s="53">
        <f t="shared" si="39"/>
        <v>356.1</v>
      </c>
      <c r="H285" s="53">
        <f t="shared" si="39"/>
        <v>0</v>
      </c>
      <c r="I285" s="10">
        <f t="shared" si="36"/>
        <v>0</v>
      </c>
      <c r="J285" s="53">
        <f>+J286</f>
        <v>-356.1</v>
      </c>
    </row>
    <row r="286" spans="1:10" ht="39.75" customHeight="1" outlineLevel="6">
      <c r="A286" s="48"/>
      <c r="B286" s="18"/>
      <c r="C286" s="39" t="s">
        <v>166</v>
      </c>
      <c r="D286" s="39"/>
      <c r="E286" s="77" t="s">
        <v>167</v>
      </c>
      <c r="F286" s="53">
        <f t="shared" si="39"/>
        <v>0</v>
      </c>
      <c r="G286" s="53">
        <f t="shared" si="39"/>
        <v>356.1</v>
      </c>
      <c r="H286" s="53">
        <f t="shared" si="39"/>
        <v>0</v>
      </c>
      <c r="I286" s="10">
        <f t="shared" si="36"/>
        <v>0</v>
      </c>
      <c r="J286" s="53">
        <f>+J287</f>
        <v>-356.1</v>
      </c>
    </row>
    <row r="287" spans="1:10" ht="18" customHeight="1" outlineLevel="6">
      <c r="A287" s="48"/>
      <c r="B287" s="18"/>
      <c r="C287" s="39"/>
      <c r="D287" s="39" t="s">
        <v>55</v>
      </c>
      <c r="E287" s="62" t="s">
        <v>100</v>
      </c>
      <c r="F287" s="56">
        <v>0</v>
      </c>
      <c r="G287" s="56">
        <v>356.1</v>
      </c>
      <c r="H287" s="56">
        <v>0</v>
      </c>
      <c r="I287" s="10">
        <f t="shared" si="36"/>
        <v>0</v>
      </c>
      <c r="J287" s="10">
        <f t="shared" si="33"/>
        <v>-356.1</v>
      </c>
    </row>
    <row r="288" spans="1:10" ht="21" customHeight="1" outlineLevel="6">
      <c r="A288" s="48"/>
      <c r="B288" s="18" t="s">
        <v>65</v>
      </c>
      <c r="C288" s="58"/>
      <c r="D288" s="39"/>
      <c r="E288" s="59" t="s">
        <v>66</v>
      </c>
      <c r="F288" s="53">
        <f aca="true" t="shared" si="40" ref="F288:J291">+F289</f>
        <v>0</v>
      </c>
      <c r="G288" s="53">
        <f t="shared" si="40"/>
        <v>119.3</v>
      </c>
      <c r="H288" s="53">
        <f t="shared" si="40"/>
        <v>110.7</v>
      </c>
      <c r="I288" s="53">
        <f t="shared" si="40"/>
        <v>92.79128248113999</v>
      </c>
      <c r="J288" s="53">
        <f t="shared" si="40"/>
        <v>-8.599999999999994</v>
      </c>
    </row>
    <row r="289" spans="1:10" ht="21" customHeight="1" outlineLevel="6">
      <c r="A289" s="48"/>
      <c r="B289" s="18"/>
      <c r="C289" s="26" t="s">
        <v>96</v>
      </c>
      <c r="D289" s="26"/>
      <c r="E289" s="102" t="s">
        <v>68</v>
      </c>
      <c r="F289" s="56">
        <f t="shared" si="40"/>
        <v>0</v>
      </c>
      <c r="G289" s="56">
        <f t="shared" si="40"/>
        <v>119.3</v>
      </c>
      <c r="H289" s="56">
        <f t="shared" si="40"/>
        <v>110.7</v>
      </c>
      <c r="I289" s="56">
        <f t="shared" si="40"/>
        <v>92.79128248113999</v>
      </c>
      <c r="J289" s="56">
        <f t="shared" si="40"/>
        <v>-8.599999999999994</v>
      </c>
    </row>
    <row r="290" spans="1:10" ht="41.25" customHeight="1" outlineLevel="6">
      <c r="A290" s="48"/>
      <c r="B290" s="18"/>
      <c r="C290" s="15" t="s">
        <v>108</v>
      </c>
      <c r="D290" s="38"/>
      <c r="E290" s="28" t="s">
        <v>81</v>
      </c>
      <c r="F290" s="53">
        <f t="shared" si="40"/>
        <v>0</v>
      </c>
      <c r="G290" s="53">
        <f t="shared" si="40"/>
        <v>119.3</v>
      </c>
      <c r="H290" s="53">
        <f t="shared" si="40"/>
        <v>110.7</v>
      </c>
      <c r="I290" s="53">
        <f t="shared" si="40"/>
        <v>92.79128248113999</v>
      </c>
      <c r="J290" s="53">
        <f t="shared" si="40"/>
        <v>-8.599999999999994</v>
      </c>
    </row>
    <row r="291" spans="1:10" ht="27.75" customHeight="1" outlineLevel="6">
      <c r="A291" s="48"/>
      <c r="B291" s="18"/>
      <c r="C291" s="15" t="s">
        <v>201</v>
      </c>
      <c r="D291" s="38"/>
      <c r="E291" s="40" t="s">
        <v>202</v>
      </c>
      <c r="F291" s="53">
        <f t="shared" si="40"/>
        <v>0</v>
      </c>
      <c r="G291" s="53">
        <f t="shared" si="40"/>
        <v>119.3</v>
      </c>
      <c r="H291" s="53">
        <f t="shared" si="40"/>
        <v>110.7</v>
      </c>
      <c r="I291" s="53">
        <f t="shared" si="40"/>
        <v>92.79128248113999</v>
      </c>
      <c r="J291" s="53">
        <f t="shared" si="40"/>
        <v>-8.599999999999994</v>
      </c>
    </row>
    <row r="292" spans="1:10" ht="21" customHeight="1" outlineLevel="6">
      <c r="A292" s="48"/>
      <c r="B292" s="18"/>
      <c r="C292" s="15"/>
      <c r="D292" s="38">
        <v>200</v>
      </c>
      <c r="E292" s="62" t="s">
        <v>100</v>
      </c>
      <c r="F292" s="53">
        <v>0</v>
      </c>
      <c r="G292" s="53">
        <v>119.3</v>
      </c>
      <c r="H292" s="53">
        <v>110.7</v>
      </c>
      <c r="I292" s="10">
        <f t="shared" si="36"/>
        <v>92.79128248113999</v>
      </c>
      <c r="J292" s="10">
        <f t="shared" si="33"/>
        <v>-8.599999999999994</v>
      </c>
    </row>
    <row r="293" spans="1:10" ht="23.25" customHeight="1" outlineLevel="6">
      <c r="A293" s="48"/>
      <c r="B293" s="48" t="s">
        <v>43</v>
      </c>
      <c r="C293" s="63"/>
      <c r="D293" s="63"/>
      <c r="E293" s="20" t="s">
        <v>44</v>
      </c>
      <c r="F293" s="52">
        <f>+F294+F317+F330</f>
        <v>0</v>
      </c>
      <c r="G293" s="52">
        <f>+G294+G317+G330</f>
        <v>34470.9</v>
      </c>
      <c r="H293" s="52">
        <f>+H294+H317+H330</f>
        <v>28974.9</v>
      </c>
      <c r="I293" s="8">
        <f t="shared" si="36"/>
        <v>84.05611689860143</v>
      </c>
      <c r="J293" s="52">
        <f>+J294+J317+J330</f>
        <v>-5496</v>
      </c>
    </row>
    <row r="294" spans="1:10" ht="20.25" customHeight="1" outlineLevel="6">
      <c r="A294" s="18"/>
      <c r="B294" s="15" t="s">
        <v>45</v>
      </c>
      <c r="C294" s="15"/>
      <c r="D294" s="38"/>
      <c r="E294" s="30" t="s">
        <v>46</v>
      </c>
      <c r="F294" s="53">
        <f>+F295+F300+F306</f>
        <v>0</v>
      </c>
      <c r="G294" s="53">
        <f>+G295+G300+G306</f>
        <v>22201.4</v>
      </c>
      <c r="H294" s="53">
        <f>+H295+H300+H306</f>
        <v>18050.1</v>
      </c>
      <c r="I294" s="10">
        <f t="shared" si="36"/>
        <v>81.30162962696045</v>
      </c>
      <c r="J294" s="53">
        <f>+J295+J300+J306</f>
        <v>-4151.3</v>
      </c>
    </row>
    <row r="295" spans="1:10" ht="42" customHeight="1" outlineLevel="6">
      <c r="A295" s="18"/>
      <c r="B295" s="15"/>
      <c r="C295" s="41" t="s">
        <v>124</v>
      </c>
      <c r="D295" s="64"/>
      <c r="E295" s="91" t="s">
        <v>179</v>
      </c>
      <c r="F295" s="53">
        <f aca="true" t="shared" si="41" ref="F295:J298">+F296</f>
        <v>0</v>
      </c>
      <c r="G295" s="53">
        <f t="shared" si="41"/>
        <v>2096.6</v>
      </c>
      <c r="H295" s="53">
        <f t="shared" si="41"/>
        <v>2096.6</v>
      </c>
      <c r="I295" s="53">
        <f t="shared" si="41"/>
        <v>100</v>
      </c>
      <c r="J295" s="53">
        <f t="shared" si="41"/>
        <v>0</v>
      </c>
    </row>
    <row r="296" spans="1:10" ht="21" customHeight="1" outlineLevel="6">
      <c r="A296" s="18"/>
      <c r="B296" s="15"/>
      <c r="C296" s="41" t="s">
        <v>242</v>
      </c>
      <c r="D296" s="64"/>
      <c r="E296" s="19" t="s">
        <v>243</v>
      </c>
      <c r="F296" s="53">
        <f t="shared" si="41"/>
        <v>0</v>
      </c>
      <c r="G296" s="53">
        <f t="shared" si="41"/>
        <v>2096.6</v>
      </c>
      <c r="H296" s="53">
        <f t="shared" si="41"/>
        <v>2096.6</v>
      </c>
      <c r="I296" s="53">
        <f t="shared" si="41"/>
        <v>100</v>
      </c>
      <c r="J296" s="53">
        <f t="shared" si="41"/>
        <v>0</v>
      </c>
    </row>
    <row r="297" spans="1:10" ht="42" customHeight="1" outlineLevel="6">
      <c r="A297" s="18"/>
      <c r="B297" s="15"/>
      <c r="C297" s="42" t="s">
        <v>244</v>
      </c>
      <c r="D297" s="65"/>
      <c r="E297" s="19" t="s">
        <v>200</v>
      </c>
      <c r="F297" s="53">
        <f t="shared" si="41"/>
        <v>0</v>
      </c>
      <c r="G297" s="53">
        <f t="shared" si="41"/>
        <v>2096.6</v>
      </c>
      <c r="H297" s="53">
        <f t="shared" si="41"/>
        <v>2096.6</v>
      </c>
      <c r="I297" s="53">
        <f t="shared" si="41"/>
        <v>100</v>
      </c>
      <c r="J297" s="53">
        <f t="shared" si="41"/>
        <v>0</v>
      </c>
    </row>
    <row r="298" spans="1:10" ht="21" customHeight="1" outlineLevel="6">
      <c r="A298" s="18"/>
      <c r="B298" s="15"/>
      <c r="C298" s="42"/>
      <c r="D298" s="65">
        <v>400</v>
      </c>
      <c r="E298" s="103" t="s">
        <v>125</v>
      </c>
      <c r="F298" s="53">
        <f t="shared" si="41"/>
        <v>0</v>
      </c>
      <c r="G298" s="53">
        <f t="shared" si="41"/>
        <v>2096.6</v>
      </c>
      <c r="H298" s="53">
        <f t="shared" si="41"/>
        <v>2096.6</v>
      </c>
      <c r="I298" s="53">
        <f t="shared" si="41"/>
        <v>100</v>
      </c>
      <c r="J298" s="53">
        <f t="shared" si="41"/>
        <v>0</v>
      </c>
    </row>
    <row r="299" spans="1:10" ht="26.25" customHeight="1" outlineLevel="6">
      <c r="A299" s="18"/>
      <c r="B299" s="15"/>
      <c r="C299" s="26"/>
      <c r="D299" s="64"/>
      <c r="E299" s="104" t="s">
        <v>245</v>
      </c>
      <c r="F299" s="53">
        <v>0</v>
      </c>
      <c r="G299" s="53">
        <v>2096.6</v>
      </c>
      <c r="H299" s="10">
        <v>2096.6</v>
      </c>
      <c r="I299" s="10">
        <f t="shared" si="36"/>
        <v>100</v>
      </c>
      <c r="J299" s="10">
        <f t="shared" si="33"/>
        <v>0</v>
      </c>
    </row>
    <row r="300" spans="1:10" ht="39.75" customHeight="1" outlineLevel="6">
      <c r="A300" s="18"/>
      <c r="B300" s="15"/>
      <c r="C300" s="41" t="s">
        <v>246</v>
      </c>
      <c r="D300" s="64"/>
      <c r="E300" s="84" t="s">
        <v>247</v>
      </c>
      <c r="F300" s="53">
        <f aca="true" t="shared" si="42" ref="F300:H301">+F301</f>
        <v>0</v>
      </c>
      <c r="G300" s="53">
        <f t="shared" si="42"/>
        <v>17166.9</v>
      </c>
      <c r="H300" s="53">
        <f t="shared" si="42"/>
        <v>15091.8</v>
      </c>
      <c r="I300" s="10">
        <f t="shared" si="36"/>
        <v>87.91220313510301</v>
      </c>
      <c r="J300" s="53">
        <f>+J301</f>
        <v>-2075.1000000000004</v>
      </c>
    </row>
    <row r="301" spans="1:10" ht="21" customHeight="1" outlineLevel="6">
      <c r="A301" s="18"/>
      <c r="B301" s="15"/>
      <c r="C301" s="41" t="s">
        <v>248</v>
      </c>
      <c r="D301" s="64"/>
      <c r="E301" s="62" t="s">
        <v>249</v>
      </c>
      <c r="F301" s="55">
        <f t="shared" si="42"/>
        <v>0</v>
      </c>
      <c r="G301" s="55">
        <f t="shared" si="42"/>
        <v>17166.9</v>
      </c>
      <c r="H301" s="55">
        <f t="shared" si="42"/>
        <v>15091.8</v>
      </c>
      <c r="I301" s="10">
        <f t="shared" si="36"/>
        <v>87.91220313510301</v>
      </c>
      <c r="J301" s="55">
        <f>+J302</f>
        <v>-2075.1000000000004</v>
      </c>
    </row>
    <row r="302" spans="1:10" ht="30" customHeight="1" outlineLevel="6">
      <c r="A302" s="18"/>
      <c r="B302" s="15"/>
      <c r="C302" s="42" t="s">
        <v>250</v>
      </c>
      <c r="D302" s="65"/>
      <c r="E302" s="77" t="s">
        <v>251</v>
      </c>
      <c r="F302" s="56">
        <f>+F303+F304</f>
        <v>0</v>
      </c>
      <c r="G302" s="56">
        <f>+G303+G304</f>
        <v>17166.9</v>
      </c>
      <c r="H302" s="56">
        <f>+H303+H304</f>
        <v>15091.8</v>
      </c>
      <c r="I302" s="10">
        <f t="shared" si="36"/>
        <v>87.91220313510301</v>
      </c>
      <c r="J302" s="56">
        <f>+J303+J304</f>
        <v>-2075.1000000000004</v>
      </c>
    </row>
    <row r="303" spans="1:10" ht="21" customHeight="1" outlineLevel="6">
      <c r="A303" s="18"/>
      <c r="B303" s="15"/>
      <c r="C303" s="42"/>
      <c r="D303" s="38">
        <v>300</v>
      </c>
      <c r="E303" s="28" t="s">
        <v>59</v>
      </c>
      <c r="F303" s="55">
        <v>0</v>
      </c>
      <c r="G303" s="55">
        <v>15009.5</v>
      </c>
      <c r="H303" s="55">
        <v>12934.4</v>
      </c>
      <c r="I303" s="10">
        <f t="shared" si="36"/>
        <v>86.17475598787433</v>
      </c>
      <c r="J303" s="10">
        <f t="shared" si="33"/>
        <v>-2075.1000000000004</v>
      </c>
    </row>
    <row r="304" spans="1:10" ht="21" customHeight="1" outlineLevel="6">
      <c r="A304" s="18"/>
      <c r="B304" s="15"/>
      <c r="C304" s="42"/>
      <c r="D304" s="38">
        <v>500</v>
      </c>
      <c r="E304" s="28" t="s">
        <v>85</v>
      </c>
      <c r="F304" s="55">
        <v>0</v>
      </c>
      <c r="G304" s="53">
        <v>2157.4</v>
      </c>
      <c r="H304" s="10">
        <v>2157.4</v>
      </c>
      <c r="I304" s="10">
        <f t="shared" si="36"/>
        <v>100</v>
      </c>
      <c r="J304" s="10">
        <f t="shared" si="33"/>
        <v>0</v>
      </c>
    </row>
    <row r="305" spans="1:10" ht="26.25" customHeight="1" outlineLevel="6">
      <c r="A305" s="18"/>
      <c r="B305" s="15"/>
      <c r="C305" s="26"/>
      <c r="D305" s="64"/>
      <c r="E305" s="62" t="s">
        <v>252</v>
      </c>
      <c r="F305" s="55">
        <f>+F302</f>
        <v>0</v>
      </c>
      <c r="G305" s="55">
        <f aca="true" t="shared" si="43" ref="G305:J306">+G302</f>
        <v>17166.9</v>
      </c>
      <c r="H305" s="55">
        <f t="shared" si="43"/>
        <v>15091.8</v>
      </c>
      <c r="I305" s="55">
        <f t="shared" si="43"/>
        <v>87.91220313510301</v>
      </c>
      <c r="J305" s="55">
        <f t="shared" si="43"/>
        <v>-2075.1000000000004</v>
      </c>
    </row>
    <row r="306" spans="1:10" ht="21" customHeight="1" outlineLevel="6">
      <c r="A306" s="18"/>
      <c r="B306" s="15"/>
      <c r="C306" s="26" t="s">
        <v>96</v>
      </c>
      <c r="D306" s="26"/>
      <c r="E306" s="102" t="s">
        <v>68</v>
      </c>
      <c r="F306" s="55">
        <f>+F307+F310</f>
        <v>0</v>
      </c>
      <c r="G306" s="55">
        <f>+G307+G310</f>
        <v>2937.8999999999996</v>
      </c>
      <c r="H306" s="55">
        <f>+H307+H310</f>
        <v>861.7</v>
      </c>
      <c r="I306" s="55">
        <f t="shared" si="43"/>
        <v>86.17475598787433</v>
      </c>
      <c r="J306" s="55">
        <f>+J307+J310</f>
        <v>-2076.2</v>
      </c>
    </row>
    <row r="307" spans="1:10" ht="42" customHeight="1" outlineLevel="6">
      <c r="A307" s="48"/>
      <c r="B307" s="18"/>
      <c r="C307" s="15" t="s">
        <v>103</v>
      </c>
      <c r="D307" s="15" t="s">
        <v>15</v>
      </c>
      <c r="E307" s="28" t="s">
        <v>104</v>
      </c>
      <c r="F307" s="53">
        <f aca="true" t="shared" si="44" ref="F307:J308">+F308</f>
        <v>0</v>
      </c>
      <c r="G307" s="53">
        <f t="shared" si="44"/>
        <v>33.6</v>
      </c>
      <c r="H307" s="53">
        <f t="shared" si="44"/>
        <v>0</v>
      </c>
      <c r="I307" s="53">
        <f t="shared" si="44"/>
        <v>0</v>
      </c>
      <c r="J307" s="53">
        <f t="shared" si="44"/>
        <v>-33.6</v>
      </c>
    </row>
    <row r="308" spans="1:10" ht="26.25" customHeight="1" outlineLevel="6">
      <c r="A308" s="48"/>
      <c r="B308" s="18"/>
      <c r="C308" s="89" t="s">
        <v>106</v>
      </c>
      <c r="D308" s="31"/>
      <c r="E308" s="40" t="s">
        <v>80</v>
      </c>
      <c r="F308" s="55">
        <f t="shared" si="44"/>
        <v>0</v>
      </c>
      <c r="G308" s="55">
        <f t="shared" si="44"/>
        <v>33.6</v>
      </c>
      <c r="H308" s="55">
        <f t="shared" si="44"/>
        <v>0</v>
      </c>
      <c r="I308" s="55">
        <f t="shared" si="44"/>
        <v>0</v>
      </c>
      <c r="J308" s="55">
        <f t="shared" si="44"/>
        <v>-33.6</v>
      </c>
    </row>
    <row r="309" spans="1:10" ht="21" customHeight="1" outlineLevel="6">
      <c r="A309" s="48"/>
      <c r="B309" s="18"/>
      <c r="C309" s="15"/>
      <c r="D309" s="18" t="s">
        <v>56</v>
      </c>
      <c r="E309" s="35" t="s">
        <v>57</v>
      </c>
      <c r="F309" s="55">
        <v>0</v>
      </c>
      <c r="G309" s="53">
        <v>33.6</v>
      </c>
      <c r="H309" s="10">
        <v>0</v>
      </c>
      <c r="I309" s="10">
        <f t="shared" si="36"/>
        <v>0</v>
      </c>
      <c r="J309" s="10">
        <f t="shared" si="33"/>
        <v>-33.6</v>
      </c>
    </row>
    <row r="310" spans="1:10" ht="39.75" customHeight="1" outlineLevel="6">
      <c r="A310" s="18"/>
      <c r="B310" s="15"/>
      <c r="C310" s="15" t="s">
        <v>108</v>
      </c>
      <c r="D310" s="38"/>
      <c r="E310" s="28" t="s">
        <v>81</v>
      </c>
      <c r="F310" s="53">
        <f>+F311+F313+F315</f>
        <v>0</v>
      </c>
      <c r="G310" s="53">
        <f>+G311+G313+G315</f>
        <v>2904.2999999999997</v>
      </c>
      <c r="H310" s="53">
        <f>+H311+H313+H315</f>
        <v>861.7</v>
      </c>
      <c r="I310" s="53">
        <f aca="true" t="shared" si="45" ref="G310:J311">+I311</f>
        <v>28.628115868835902</v>
      </c>
      <c r="J310" s="53">
        <f>+J311+J313+J315</f>
        <v>-2042.6</v>
      </c>
    </row>
    <row r="311" spans="1:10" ht="25.5" customHeight="1" outlineLevel="6">
      <c r="A311" s="18"/>
      <c r="B311" s="15"/>
      <c r="C311" s="15" t="s">
        <v>123</v>
      </c>
      <c r="D311" s="38"/>
      <c r="E311" s="40" t="s">
        <v>87</v>
      </c>
      <c r="F311" s="53">
        <f>+F312</f>
        <v>0</v>
      </c>
      <c r="G311" s="53">
        <f t="shared" si="45"/>
        <v>2772.1</v>
      </c>
      <c r="H311" s="53">
        <f t="shared" si="45"/>
        <v>793.6</v>
      </c>
      <c r="I311" s="53">
        <f t="shared" si="45"/>
        <v>28.628115868835902</v>
      </c>
      <c r="J311" s="53">
        <f t="shared" si="45"/>
        <v>-1978.5</v>
      </c>
    </row>
    <row r="312" spans="1:10" ht="18.75" customHeight="1" outlineLevel="6">
      <c r="A312" s="18"/>
      <c r="B312" s="15"/>
      <c r="C312" s="15"/>
      <c r="D312" s="38">
        <v>200</v>
      </c>
      <c r="E312" s="62" t="s">
        <v>100</v>
      </c>
      <c r="F312" s="53">
        <v>0</v>
      </c>
      <c r="G312" s="53">
        <v>2772.1</v>
      </c>
      <c r="H312" s="53">
        <v>793.6</v>
      </c>
      <c r="I312" s="10">
        <f t="shared" si="36"/>
        <v>28.628115868835902</v>
      </c>
      <c r="J312" s="10">
        <f t="shared" si="33"/>
        <v>-1978.5</v>
      </c>
    </row>
    <row r="313" spans="1:10" ht="30" customHeight="1" outlineLevel="6">
      <c r="A313" s="18"/>
      <c r="B313" s="15"/>
      <c r="C313" s="15" t="s">
        <v>203</v>
      </c>
      <c r="D313" s="38"/>
      <c r="E313" s="40" t="s">
        <v>204</v>
      </c>
      <c r="F313" s="53">
        <f>+F314</f>
        <v>0</v>
      </c>
      <c r="G313" s="53">
        <f>+G314</f>
        <v>64.1</v>
      </c>
      <c r="H313" s="53">
        <f>+H314</f>
        <v>0</v>
      </c>
      <c r="I313" s="53">
        <f>+I314</f>
        <v>0</v>
      </c>
      <c r="J313" s="53">
        <f>+J314</f>
        <v>-64.1</v>
      </c>
    </row>
    <row r="314" spans="1:10" ht="18" customHeight="1" outlineLevel="6">
      <c r="A314" s="18"/>
      <c r="B314" s="15"/>
      <c r="C314" s="15"/>
      <c r="D314" s="38">
        <v>200</v>
      </c>
      <c r="E314" s="62" t="s">
        <v>100</v>
      </c>
      <c r="F314" s="53">
        <v>0</v>
      </c>
      <c r="G314" s="53">
        <v>64.1</v>
      </c>
      <c r="H314" s="10">
        <v>0</v>
      </c>
      <c r="I314" s="10">
        <f t="shared" si="36"/>
        <v>0</v>
      </c>
      <c r="J314" s="10">
        <f t="shared" si="33"/>
        <v>-64.1</v>
      </c>
    </row>
    <row r="315" spans="1:10" ht="40.5" customHeight="1" outlineLevel="6">
      <c r="A315" s="18"/>
      <c r="B315" s="15"/>
      <c r="C315" s="15" t="s">
        <v>281</v>
      </c>
      <c r="D315" s="38"/>
      <c r="E315" s="40" t="s">
        <v>282</v>
      </c>
      <c r="F315" s="53">
        <f>+F316</f>
        <v>0</v>
      </c>
      <c r="G315" s="53">
        <f>+G316</f>
        <v>68.1</v>
      </c>
      <c r="H315" s="53">
        <f>+H316</f>
        <v>68.1</v>
      </c>
      <c r="I315" s="53">
        <f>+I316</f>
        <v>100</v>
      </c>
      <c r="J315" s="53">
        <f>+J316</f>
        <v>0</v>
      </c>
    </row>
    <row r="316" spans="1:10" ht="18" customHeight="1" outlineLevel="6">
      <c r="A316" s="18"/>
      <c r="B316" s="15"/>
      <c r="C316" s="15"/>
      <c r="D316" s="38">
        <v>200</v>
      </c>
      <c r="E316" s="62" t="s">
        <v>100</v>
      </c>
      <c r="F316" s="53">
        <v>0</v>
      </c>
      <c r="G316" s="53">
        <v>68.1</v>
      </c>
      <c r="H316" s="53">
        <v>68.1</v>
      </c>
      <c r="I316" s="10">
        <f aca="true" t="shared" si="46" ref="I316:I368">H316/G316*100</f>
        <v>100</v>
      </c>
      <c r="J316" s="10">
        <f t="shared" si="33"/>
        <v>0</v>
      </c>
    </row>
    <row r="317" spans="1:10" ht="21" customHeight="1" outlineLevel="6">
      <c r="A317" s="18"/>
      <c r="B317" s="15" t="s">
        <v>47</v>
      </c>
      <c r="C317" s="15"/>
      <c r="D317" s="38"/>
      <c r="E317" s="35" t="s">
        <v>48</v>
      </c>
      <c r="F317" s="53">
        <f aca="true" t="shared" si="47" ref="F317:H318">+F318</f>
        <v>0</v>
      </c>
      <c r="G317" s="53">
        <f t="shared" si="47"/>
        <v>591.9</v>
      </c>
      <c r="H317" s="53">
        <f t="shared" si="47"/>
        <v>562.5</v>
      </c>
      <c r="I317" s="10">
        <f t="shared" si="46"/>
        <v>95.03294475418146</v>
      </c>
      <c r="J317" s="53">
        <f>+J318</f>
        <v>-29.400000000000006</v>
      </c>
    </row>
    <row r="318" spans="1:10" ht="21" customHeight="1">
      <c r="A318" s="18"/>
      <c r="B318" s="15"/>
      <c r="C318" s="26" t="s">
        <v>96</v>
      </c>
      <c r="D318" s="26"/>
      <c r="E318" s="27" t="s">
        <v>68</v>
      </c>
      <c r="F318" s="53">
        <f t="shared" si="47"/>
        <v>0</v>
      </c>
      <c r="G318" s="53">
        <f t="shared" si="47"/>
        <v>591.9</v>
      </c>
      <c r="H318" s="53">
        <f t="shared" si="47"/>
        <v>562.5</v>
      </c>
      <c r="I318" s="10">
        <f t="shared" si="46"/>
        <v>95.03294475418146</v>
      </c>
      <c r="J318" s="53">
        <f>+J319</f>
        <v>-29.400000000000006</v>
      </c>
    </row>
    <row r="319" spans="1:10" ht="39" customHeight="1">
      <c r="A319" s="18"/>
      <c r="B319" s="15"/>
      <c r="C319" s="15" t="s">
        <v>103</v>
      </c>
      <c r="D319" s="38"/>
      <c r="E319" s="87" t="s">
        <v>104</v>
      </c>
      <c r="F319" s="53">
        <f>+F320+F322+F324+F326+F328</f>
        <v>0</v>
      </c>
      <c r="G319" s="53">
        <f>+G320+G322+G324+G326+G328</f>
        <v>591.9</v>
      </c>
      <c r="H319" s="53">
        <f>+H320+H322+H324+H326+H328</f>
        <v>562.5</v>
      </c>
      <c r="I319" s="10">
        <f t="shared" si="46"/>
        <v>95.03294475418146</v>
      </c>
      <c r="J319" s="53">
        <f>+J320+J322+J324+J326+J328</f>
        <v>-29.400000000000006</v>
      </c>
    </row>
    <row r="320" spans="1:10" ht="18" customHeight="1">
      <c r="A320" s="18"/>
      <c r="B320" s="15"/>
      <c r="C320" s="15" t="s">
        <v>126</v>
      </c>
      <c r="D320" s="39"/>
      <c r="E320" s="28" t="s">
        <v>88</v>
      </c>
      <c r="F320" s="53">
        <f>+F321</f>
        <v>0</v>
      </c>
      <c r="G320" s="53">
        <f>+G321</f>
        <v>78</v>
      </c>
      <c r="H320" s="53">
        <f>+H321</f>
        <v>78</v>
      </c>
      <c r="I320" s="53">
        <f>+I321</f>
        <v>100</v>
      </c>
      <c r="J320" s="53">
        <f>+J321</f>
        <v>0</v>
      </c>
    </row>
    <row r="321" spans="1:10" ht="21" customHeight="1">
      <c r="A321" s="18"/>
      <c r="B321" s="15"/>
      <c r="C321" s="39"/>
      <c r="D321" s="39" t="s">
        <v>55</v>
      </c>
      <c r="E321" s="22" t="s">
        <v>100</v>
      </c>
      <c r="F321" s="53">
        <v>0</v>
      </c>
      <c r="G321" s="53">
        <v>78</v>
      </c>
      <c r="H321" s="53">
        <v>78</v>
      </c>
      <c r="I321" s="10">
        <f t="shared" si="46"/>
        <v>100</v>
      </c>
      <c r="J321" s="10">
        <f t="shared" si="33"/>
        <v>0</v>
      </c>
    </row>
    <row r="322" spans="1:10" ht="27" customHeight="1">
      <c r="A322" s="18"/>
      <c r="B322" s="15"/>
      <c r="C322" s="15" t="s">
        <v>283</v>
      </c>
      <c r="D322" s="38"/>
      <c r="E322" s="43" t="s">
        <v>284</v>
      </c>
      <c r="F322" s="53">
        <f>+F323</f>
        <v>0</v>
      </c>
      <c r="G322" s="53">
        <f>+G323</f>
        <v>98</v>
      </c>
      <c r="H322" s="53">
        <f>+H323</f>
        <v>68.6</v>
      </c>
      <c r="I322" s="53">
        <f>+I323</f>
        <v>70</v>
      </c>
      <c r="J322" s="53">
        <f>+J323</f>
        <v>-29.400000000000006</v>
      </c>
    </row>
    <row r="323" spans="1:10" ht="21" customHeight="1">
      <c r="A323" s="18"/>
      <c r="B323" s="15"/>
      <c r="C323" s="15"/>
      <c r="D323" s="38">
        <v>200</v>
      </c>
      <c r="E323" s="62" t="s">
        <v>100</v>
      </c>
      <c r="F323" s="53">
        <v>0</v>
      </c>
      <c r="G323" s="53">
        <v>98</v>
      </c>
      <c r="H323" s="10">
        <v>68.6</v>
      </c>
      <c r="I323" s="10">
        <f t="shared" si="46"/>
        <v>70</v>
      </c>
      <c r="J323" s="10">
        <f t="shared" si="33"/>
        <v>-29.400000000000006</v>
      </c>
    </row>
    <row r="324" spans="1:10" ht="21" customHeight="1">
      <c r="A324" s="18"/>
      <c r="B324" s="15"/>
      <c r="C324" s="15" t="s">
        <v>180</v>
      </c>
      <c r="D324" s="38"/>
      <c r="E324" s="40" t="s">
        <v>182</v>
      </c>
      <c r="F324" s="53">
        <f>+F325</f>
        <v>0</v>
      </c>
      <c r="G324" s="53">
        <f>+G325</f>
        <v>87.7</v>
      </c>
      <c r="H324" s="53">
        <f>+H325</f>
        <v>87.7</v>
      </c>
      <c r="I324" s="53">
        <f>+I325</f>
        <v>100</v>
      </c>
      <c r="J324" s="53">
        <f>+J325</f>
        <v>0</v>
      </c>
    </row>
    <row r="325" spans="1:10" ht="21" customHeight="1">
      <c r="A325" s="18"/>
      <c r="B325" s="15"/>
      <c r="C325" s="15"/>
      <c r="D325" s="38">
        <v>200</v>
      </c>
      <c r="E325" s="62" t="s">
        <v>100</v>
      </c>
      <c r="F325" s="53">
        <v>0</v>
      </c>
      <c r="G325" s="53">
        <v>87.7</v>
      </c>
      <c r="H325" s="14">
        <v>87.7</v>
      </c>
      <c r="I325" s="10">
        <f t="shared" si="46"/>
        <v>100</v>
      </c>
      <c r="J325" s="10">
        <f t="shared" si="33"/>
        <v>0</v>
      </c>
    </row>
    <row r="326" spans="1:10" ht="21" customHeight="1">
      <c r="A326" s="18"/>
      <c r="B326" s="15"/>
      <c r="C326" s="15" t="s">
        <v>181</v>
      </c>
      <c r="D326" s="38"/>
      <c r="E326" s="62" t="s">
        <v>205</v>
      </c>
      <c r="F326" s="53">
        <f>+F327</f>
        <v>0</v>
      </c>
      <c r="G326" s="53">
        <f>+G327</f>
        <v>49.5</v>
      </c>
      <c r="H326" s="53">
        <f>+H327</f>
        <v>49.5</v>
      </c>
      <c r="I326" s="53">
        <f>+I327</f>
        <v>100</v>
      </c>
      <c r="J326" s="53">
        <f>+J327</f>
        <v>0</v>
      </c>
    </row>
    <row r="327" spans="1:10" ht="21" customHeight="1">
      <c r="A327" s="18"/>
      <c r="B327" s="15"/>
      <c r="C327" s="15"/>
      <c r="D327" s="38">
        <v>200</v>
      </c>
      <c r="E327" s="62" t="s">
        <v>100</v>
      </c>
      <c r="F327" s="53">
        <v>0</v>
      </c>
      <c r="G327" s="53">
        <v>49.5</v>
      </c>
      <c r="H327" s="53">
        <v>49.5</v>
      </c>
      <c r="I327" s="10">
        <f t="shared" si="46"/>
        <v>100</v>
      </c>
      <c r="J327" s="10">
        <f t="shared" si="33"/>
        <v>0</v>
      </c>
    </row>
    <row r="328" spans="1:10" ht="28.5" customHeight="1">
      <c r="A328" s="18"/>
      <c r="B328" s="15"/>
      <c r="C328" s="15" t="s">
        <v>285</v>
      </c>
      <c r="D328" s="38"/>
      <c r="E328" s="62" t="s">
        <v>291</v>
      </c>
      <c r="F328" s="53">
        <f>+F329</f>
        <v>0</v>
      </c>
      <c r="G328" s="53">
        <f>+G329</f>
        <v>278.7</v>
      </c>
      <c r="H328" s="53">
        <f>+H329</f>
        <v>278.7</v>
      </c>
      <c r="I328" s="53">
        <f>+I329</f>
        <v>100</v>
      </c>
      <c r="J328" s="53">
        <f>+J329</f>
        <v>0</v>
      </c>
    </row>
    <row r="329" spans="1:10" ht="18.75" customHeight="1">
      <c r="A329" s="18"/>
      <c r="B329" s="15"/>
      <c r="C329" s="15"/>
      <c r="D329" s="38">
        <v>800</v>
      </c>
      <c r="E329" s="35" t="s">
        <v>57</v>
      </c>
      <c r="F329" s="53">
        <v>0</v>
      </c>
      <c r="G329" s="55">
        <v>278.7</v>
      </c>
      <c r="H329" s="86">
        <v>278.7</v>
      </c>
      <c r="I329" s="10">
        <f t="shared" si="46"/>
        <v>100</v>
      </c>
      <c r="J329" s="10">
        <f t="shared" si="33"/>
        <v>0</v>
      </c>
    </row>
    <row r="330" spans="1:10" ht="21" customHeight="1">
      <c r="A330" s="18"/>
      <c r="B330" s="15" t="s">
        <v>49</v>
      </c>
      <c r="C330" s="34"/>
      <c r="D330" s="38"/>
      <c r="E330" s="30" t="s">
        <v>62</v>
      </c>
      <c r="F330" s="53">
        <f>+F331+F339</f>
        <v>0</v>
      </c>
      <c r="G330" s="53">
        <f>+G331+G339</f>
        <v>11677.6</v>
      </c>
      <c r="H330" s="53">
        <f>+H331+H339</f>
        <v>10362.300000000001</v>
      </c>
      <c r="I330" s="10">
        <f t="shared" si="46"/>
        <v>88.73655545660067</v>
      </c>
      <c r="J330" s="53">
        <f>+J331+J339</f>
        <v>-1315.3000000000002</v>
      </c>
    </row>
    <row r="331" spans="1:10" ht="26.25" customHeight="1">
      <c r="A331" s="18"/>
      <c r="B331" s="109"/>
      <c r="C331" s="80" t="s">
        <v>174</v>
      </c>
      <c r="D331" s="82"/>
      <c r="E331" s="60" t="s">
        <v>172</v>
      </c>
      <c r="F331" s="53">
        <f>+F332+F336</f>
        <v>0</v>
      </c>
      <c r="G331" s="53">
        <f>+G332+G336</f>
        <v>7649.5</v>
      </c>
      <c r="H331" s="53">
        <f>+H332+H336</f>
        <v>7611.200000000001</v>
      </c>
      <c r="I331" s="53">
        <f>+I332+I336</f>
        <v>197.63200197848397</v>
      </c>
      <c r="J331" s="53">
        <f>+J332+J336</f>
        <v>-38.30000000000018</v>
      </c>
    </row>
    <row r="332" spans="1:10" ht="21" customHeight="1">
      <c r="A332" s="18"/>
      <c r="B332" s="109"/>
      <c r="C332" s="80" t="s">
        <v>175</v>
      </c>
      <c r="D332" s="83"/>
      <c r="E332" s="84" t="s">
        <v>173</v>
      </c>
      <c r="F332" s="53">
        <f aca="true" t="shared" si="48" ref="F332:J334">+F333</f>
        <v>0</v>
      </c>
      <c r="G332" s="53">
        <f t="shared" si="48"/>
        <v>1617.4</v>
      </c>
      <c r="H332" s="53">
        <f t="shared" si="48"/>
        <v>1579.1</v>
      </c>
      <c r="I332" s="53">
        <f t="shared" si="48"/>
        <v>97.63200197848397</v>
      </c>
      <c r="J332" s="53">
        <f t="shared" si="48"/>
        <v>-38.30000000000018</v>
      </c>
    </row>
    <row r="333" spans="1:10" ht="42.75" customHeight="1">
      <c r="A333" s="18"/>
      <c r="B333" s="15"/>
      <c r="C333" s="90" t="s">
        <v>207</v>
      </c>
      <c r="D333" s="65"/>
      <c r="E333" s="60" t="s">
        <v>208</v>
      </c>
      <c r="F333" s="53">
        <f t="shared" si="48"/>
        <v>0</v>
      </c>
      <c r="G333" s="53">
        <f t="shared" si="48"/>
        <v>1617.4</v>
      </c>
      <c r="H333" s="53">
        <f t="shared" si="48"/>
        <v>1579.1</v>
      </c>
      <c r="I333" s="53">
        <f t="shared" si="48"/>
        <v>97.63200197848397</v>
      </c>
      <c r="J333" s="53">
        <f t="shared" si="48"/>
        <v>-38.30000000000018</v>
      </c>
    </row>
    <row r="334" spans="1:10" ht="21" customHeight="1">
      <c r="A334" s="18"/>
      <c r="B334" s="15"/>
      <c r="C334" s="90"/>
      <c r="D334" s="38">
        <v>200</v>
      </c>
      <c r="E334" s="88" t="s">
        <v>100</v>
      </c>
      <c r="F334" s="56">
        <f t="shared" si="48"/>
        <v>0</v>
      </c>
      <c r="G334" s="56">
        <f t="shared" si="48"/>
        <v>1617.4</v>
      </c>
      <c r="H334" s="56">
        <f t="shared" si="48"/>
        <v>1579.1</v>
      </c>
      <c r="I334" s="56">
        <f t="shared" si="48"/>
        <v>97.63200197848397</v>
      </c>
      <c r="J334" s="56">
        <f t="shared" si="48"/>
        <v>-38.30000000000018</v>
      </c>
    </row>
    <row r="335" spans="1:10" ht="55.5" customHeight="1">
      <c r="A335" s="18"/>
      <c r="B335" s="15"/>
      <c r="C335" s="89"/>
      <c r="D335" s="65"/>
      <c r="E335" s="62" t="s">
        <v>255</v>
      </c>
      <c r="F335" s="53">
        <v>0</v>
      </c>
      <c r="G335" s="53">
        <v>1617.4</v>
      </c>
      <c r="H335" s="53">
        <v>1579.1</v>
      </c>
      <c r="I335" s="10">
        <f t="shared" si="46"/>
        <v>97.63200197848397</v>
      </c>
      <c r="J335" s="10">
        <f t="shared" si="33"/>
        <v>-38.30000000000018</v>
      </c>
    </row>
    <row r="336" spans="1:10" ht="31.5" customHeight="1">
      <c r="A336" s="18"/>
      <c r="B336" s="15"/>
      <c r="C336" s="90" t="s">
        <v>286</v>
      </c>
      <c r="D336" s="65"/>
      <c r="E336" s="62" t="s">
        <v>206</v>
      </c>
      <c r="F336" s="53">
        <f aca="true" t="shared" si="49" ref="F336:J337">+F337</f>
        <v>0</v>
      </c>
      <c r="G336" s="53">
        <f t="shared" si="49"/>
        <v>6032.1</v>
      </c>
      <c r="H336" s="53">
        <f t="shared" si="49"/>
        <v>6032.1</v>
      </c>
      <c r="I336" s="53">
        <f t="shared" si="49"/>
        <v>100</v>
      </c>
      <c r="J336" s="53">
        <f t="shared" si="49"/>
        <v>0</v>
      </c>
    </row>
    <row r="337" spans="1:10" ht="21" customHeight="1">
      <c r="A337" s="18"/>
      <c r="B337" s="15"/>
      <c r="C337" s="90"/>
      <c r="D337" s="38">
        <v>200</v>
      </c>
      <c r="E337" s="88" t="s">
        <v>100</v>
      </c>
      <c r="F337" s="53">
        <f t="shared" si="49"/>
        <v>0</v>
      </c>
      <c r="G337" s="53">
        <f t="shared" si="49"/>
        <v>6032.1</v>
      </c>
      <c r="H337" s="53">
        <f t="shared" si="49"/>
        <v>6032.1</v>
      </c>
      <c r="I337" s="53">
        <f t="shared" si="49"/>
        <v>100</v>
      </c>
      <c r="J337" s="53">
        <f t="shared" si="49"/>
        <v>0</v>
      </c>
    </row>
    <row r="338" spans="1:10" ht="54" customHeight="1">
      <c r="A338" s="18"/>
      <c r="B338" s="15"/>
      <c r="C338" s="89"/>
      <c r="D338" s="65"/>
      <c r="E338" s="62" t="s">
        <v>254</v>
      </c>
      <c r="F338" s="53">
        <v>0</v>
      </c>
      <c r="G338" s="53">
        <v>6032.1</v>
      </c>
      <c r="H338" s="10">
        <v>6032.1</v>
      </c>
      <c r="I338" s="10">
        <f>H338/G338*100</f>
        <v>100</v>
      </c>
      <c r="J338" s="10">
        <f>H338-G338</f>
        <v>0</v>
      </c>
    </row>
    <row r="339" spans="1:10" ht="21" customHeight="1">
      <c r="A339" s="18"/>
      <c r="B339" s="15"/>
      <c r="C339" s="26" t="s">
        <v>96</v>
      </c>
      <c r="D339" s="26"/>
      <c r="E339" s="27" t="s">
        <v>68</v>
      </c>
      <c r="F339" s="56">
        <f>+F340</f>
        <v>0</v>
      </c>
      <c r="G339" s="56">
        <f>+G340</f>
        <v>4028.1000000000004</v>
      </c>
      <c r="H339" s="56">
        <f>+H340</f>
        <v>2751.1</v>
      </c>
      <c r="I339" s="10">
        <f>H339/G339*100</f>
        <v>68.29770859710533</v>
      </c>
      <c r="J339" s="56">
        <f>+J340</f>
        <v>-1277</v>
      </c>
    </row>
    <row r="340" spans="1:10" ht="40.5" customHeight="1">
      <c r="A340" s="18"/>
      <c r="B340" s="15"/>
      <c r="C340" s="15" t="s">
        <v>103</v>
      </c>
      <c r="D340" s="38"/>
      <c r="E340" s="28" t="s">
        <v>104</v>
      </c>
      <c r="F340" s="53">
        <f>+F341+F343+F345</f>
        <v>0</v>
      </c>
      <c r="G340" s="53">
        <f>+G341+G343+G345</f>
        <v>4028.1000000000004</v>
      </c>
      <c r="H340" s="53">
        <f>+H341+H343+H345</f>
        <v>2751.1</v>
      </c>
      <c r="I340" s="10">
        <f>H340/G340*100</f>
        <v>68.29770859710533</v>
      </c>
      <c r="J340" s="53">
        <f>+J341+J343+J345</f>
        <v>-1277</v>
      </c>
    </row>
    <row r="341" spans="1:10" ht="18.75" customHeight="1">
      <c r="A341" s="18"/>
      <c r="B341" s="15"/>
      <c r="C341" s="15" t="s">
        <v>128</v>
      </c>
      <c r="D341" s="38"/>
      <c r="E341" s="43" t="s">
        <v>89</v>
      </c>
      <c r="F341" s="53">
        <f>+F342</f>
        <v>0</v>
      </c>
      <c r="G341" s="53">
        <f>+G342</f>
        <v>228.6</v>
      </c>
      <c r="H341" s="53">
        <f>+H342</f>
        <v>153.4</v>
      </c>
      <c r="I341" s="53">
        <f>+I342</f>
        <v>67.10411198600175</v>
      </c>
      <c r="J341" s="53">
        <f>+J342</f>
        <v>-75.19999999999999</v>
      </c>
    </row>
    <row r="342" spans="1:10" ht="21" customHeight="1">
      <c r="A342" s="18"/>
      <c r="B342" s="15"/>
      <c r="C342" s="15"/>
      <c r="D342" s="38">
        <v>200</v>
      </c>
      <c r="E342" s="62" t="s">
        <v>100</v>
      </c>
      <c r="F342" s="53">
        <v>0</v>
      </c>
      <c r="G342" s="53">
        <v>228.6</v>
      </c>
      <c r="H342" s="53">
        <v>153.4</v>
      </c>
      <c r="I342" s="10">
        <f t="shared" si="46"/>
        <v>67.10411198600175</v>
      </c>
      <c r="J342" s="10">
        <f t="shared" si="33"/>
        <v>-75.19999999999999</v>
      </c>
    </row>
    <row r="343" spans="1:10" ht="18.75" customHeight="1">
      <c r="A343" s="18"/>
      <c r="B343" s="15"/>
      <c r="C343" s="15" t="s">
        <v>129</v>
      </c>
      <c r="D343" s="38"/>
      <c r="E343" s="43" t="s">
        <v>90</v>
      </c>
      <c r="F343" s="53">
        <f>+F344</f>
        <v>0</v>
      </c>
      <c r="G343" s="53">
        <f>+G344</f>
        <v>1093.2</v>
      </c>
      <c r="H343" s="53">
        <f>+H344</f>
        <v>449.5</v>
      </c>
      <c r="I343" s="53">
        <f>+I344</f>
        <v>41.117819246249546</v>
      </c>
      <c r="J343" s="53">
        <f>+J344</f>
        <v>-643.7</v>
      </c>
    </row>
    <row r="344" spans="1:10" ht="21" customHeight="1">
      <c r="A344" s="18"/>
      <c r="B344" s="15"/>
      <c r="C344" s="15"/>
      <c r="D344" s="38">
        <v>200</v>
      </c>
      <c r="E344" s="62" t="s">
        <v>100</v>
      </c>
      <c r="F344" s="53">
        <v>0</v>
      </c>
      <c r="G344" s="53">
        <v>1093.2</v>
      </c>
      <c r="H344" s="53">
        <v>449.5</v>
      </c>
      <c r="I344" s="10">
        <f t="shared" si="46"/>
        <v>41.117819246249546</v>
      </c>
      <c r="J344" s="10">
        <f t="shared" si="33"/>
        <v>-643.7</v>
      </c>
    </row>
    <row r="345" spans="1:10" ht="17.25" customHeight="1">
      <c r="A345" s="18"/>
      <c r="B345" s="15"/>
      <c r="C345" s="15" t="s">
        <v>130</v>
      </c>
      <c r="D345" s="38"/>
      <c r="E345" s="43" t="s">
        <v>67</v>
      </c>
      <c r="F345" s="53">
        <f>+F346</f>
        <v>0</v>
      </c>
      <c r="G345" s="53">
        <f>+G346</f>
        <v>2706.3</v>
      </c>
      <c r="H345" s="53">
        <f>+H346</f>
        <v>2148.2</v>
      </c>
      <c r="I345" s="10">
        <f t="shared" si="46"/>
        <v>79.377748217123</v>
      </c>
      <c r="J345" s="53">
        <f>+J346</f>
        <v>-558.1</v>
      </c>
    </row>
    <row r="346" spans="1:10" ht="21" customHeight="1">
      <c r="A346" s="18"/>
      <c r="B346" s="15"/>
      <c r="C346" s="15"/>
      <c r="D346" s="38">
        <v>200</v>
      </c>
      <c r="E346" s="62" t="s">
        <v>100</v>
      </c>
      <c r="F346" s="53">
        <f>+F347+F348</f>
        <v>0</v>
      </c>
      <c r="G346" s="53">
        <f>+G347+G348</f>
        <v>2706.3</v>
      </c>
      <c r="H346" s="53">
        <f>+H347+H348</f>
        <v>2148.2</v>
      </c>
      <c r="I346" s="10">
        <f t="shared" si="46"/>
        <v>79.377748217123</v>
      </c>
      <c r="J346" s="53">
        <f>+J347+J348</f>
        <v>-558.1</v>
      </c>
    </row>
    <row r="347" spans="1:10" ht="16.5" customHeight="1">
      <c r="A347" s="48"/>
      <c r="B347" s="18"/>
      <c r="C347" s="18"/>
      <c r="D347" s="18"/>
      <c r="E347" s="21" t="s">
        <v>260</v>
      </c>
      <c r="F347" s="53">
        <v>0</v>
      </c>
      <c r="G347" s="53">
        <v>1903.2</v>
      </c>
      <c r="H347" s="10">
        <v>1571.9</v>
      </c>
      <c r="I347" s="10">
        <f t="shared" si="46"/>
        <v>82.59247583018076</v>
      </c>
      <c r="J347" s="10">
        <f t="shared" si="33"/>
        <v>-331.29999999999995</v>
      </c>
    </row>
    <row r="348" spans="1:10" ht="19.5" customHeight="1">
      <c r="A348" s="48"/>
      <c r="B348" s="18"/>
      <c r="C348" s="44"/>
      <c r="D348" s="44"/>
      <c r="E348" s="21" t="s">
        <v>91</v>
      </c>
      <c r="F348" s="53">
        <v>0</v>
      </c>
      <c r="G348" s="53">
        <v>803.1</v>
      </c>
      <c r="H348" s="53">
        <v>576.3</v>
      </c>
      <c r="I348" s="10">
        <f t="shared" si="46"/>
        <v>71.75943220022413</v>
      </c>
      <c r="J348" s="10">
        <f t="shared" si="33"/>
        <v>-226.80000000000007</v>
      </c>
    </row>
    <row r="349" spans="1:10" ht="21" customHeight="1">
      <c r="A349" s="48"/>
      <c r="B349" s="44" t="s">
        <v>27</v>
      </c>
      <c r="C349" s="44"/>
      <c r="D349" s="44"/>
      <c r="E349" s="51" t="s">
        <v>131</v>
      </c>
      <c r="F349" s="52">
        <f>+F350+F372</f>
        <v>0</v>
      </c>
      <c r="G349" s="52">
        <f>+G350+G372</f>
        <v>16335.000000000002</v>
      </c>
      <c r="H349" s="52">
        <f>+H350+H372</f>
        <v>15180.2</v>
      </c>
      <c r="I349" s="8">
        <f t="shared" si="46"/>
        <v>92.93051729415365</v>
      </c>
      <c r="J349" s="8">
        <f t="shared" si="33"/>
        <v>-1154.800000000001</v>
      </c>
    </row>
    <row r="350" spans="1:10" ht="18" customHeight="1">
      <c r="A350" s="48"/>
      <c r="B350" s="18" t="s">
        <v>28</v>
      </c>
      <c r="C350" s="67"/>
      <c r="D350" s="44"/>
      <c r="E350" s="29" t="s">
        <v>29</v>
      </c>
      <c r="F350" s="53">
        <f>+F351+F356</f>
        <v>0</v>
      </c>
      <c r="G350" s="53">
        <f>+G351+G356</f>
        <v>15493.900000000001</v>
      </c>
      <c r="H350" s="53">
        <f>+H351+H356</f>
        <v>14359.2</v>
      </c>
      <c r="I350" s="10">
        <f t="shared" si="46"/>
        <v>92.6764726763436</v>
      </c>
      <c r="J350" s="10">
        <f t="shared" si="33"/>
        <v>-1134.7000000000007</v>
      </c>
    </row>
    <row r="351" spans="1:10" ht="27.75" customHeight="1">
      <c r="A351" s="18"/>
      <c r="B351" s="109"/>
      <c r="C351" s="80" t="s">
        <v>209</v>
      </c>
      <c r="D351" s="82"/>
      <c r="E351" s="62" t="s">
        <v>261</v>
      </c>
      <c r="F351" s="53">
        <f aca="true" t="shared" si="50" ref="F351:H354">+F352</f>
        <v>0</v>
      </c>
      <c r="G351" s="53">
        <f t="shared" si="50"/>
        <v>1666.2</v>
      </c>
      <c r="H351" s="53">
        <f t="shared" si="50"/>
        <v>1666.2</v>
      </c>
      <c r="I351" s="10">
        <f t="shared" si="46"/>
        <v>100</v>
      </c>
      <c r="J351" s="10">
        <f t="shared" si="33"/>
        <v>0</v>
      </c>
    </row>
    <row r="352" spans="1:10" ht="21" customHeight="1">
      <c r="A352" s="48"/>
      <c r="B352" s="79"/>
      <c r="C352" s="80" t="s">
        <v>210</v>
      </c>
      <c r="D352" s="82"/>
      <c r="E352" s="62" t="s">
        <v>262</v>
      </c>
      <c r="F352" s="53">
        <f t="shared" si="50"/>
        <v>0</v>
      </c>
      <c r="G352" s="53">
        <f t="shared" si="50"/>
        <v>1666.2</v>
      </c>
      <c r="H352" s="53">
        <f t="shared" si="50"/>
        <v>1666.2</v>
      </c>
      <c r="I352" s="10">
        <f t="shared" si="46"/>
        <v>100</v>
      </c>
      <c r="J352" s="10">
        <f t="shared" si="33"/>
        <v>0</v>
      </c>
    </row>
    <row r="353" spans="1:10" ht="41.25" customHeight="1">
      <c r="A353" s="48"/>
      <c r="B353" s="79"/>
      <c r="C353" s="80" t="s">
        <v>211</v>
      </c>
      <c r="D353" s="112"/>
      <c r="E353" s="62" t="s">
        <v>263</v>
      </c>
      <c r="F353" s="56">
        <f t="shared" si="50"/>
        <v>0</v>
      </c>
      <c r="G353" s="56">
        <f t="shared" si="50"/>
        <v>1666.2</v>
      </c>
      <c r="H353" s="56">
        <f t="shared" si="50"/>
        <v>1666.2</v>
      </c>
      <c r="I353" s="10">
        <f t="shared" si="46"/>
        <v>100</v>
      </c>
      <c r="J353" s="10">
        <f t="shared" si="33"/>
        <v>0</v>
      </c>
    </row>
    <row r="354" spans="1:10" ht="26.25" customHeight="1">
      <c r="A354" s="48"/>
      <c r="B354" s="18"/>
      <c r="C354" s="95"/>
      <c r="D354" s="23" t="s">
        <v>63</v>
      </c>
      <c r="E354" s="37" t="s">
        <v>64</v>
      </c>
      <c r="F354" s="53">
        <f t="shared" si="50"/>
        <v>0</v>
      </c>
      <c r="G354" s="53">
        <f t="shared" si="50"/>
        <v>1666.2</v>
      </c>
      <c r="H354" s="53">
        <f t="shared" si="50"/>
        <v>1666.2</v>
      </c>
      <c r="I354" s="53">
        <f>+I355</f>
        <v>100</v>
      </c>
      <c r="J354" s="53">
        <f>+J355</f>
        <v>0</v>
      </c>
    </row>
    <row r="355" spans="1:10" ht="41.25" customHeight="1">
      <c r="A355" s="48"/>
      <c r="B355" s="18"/>
      <c r="C355" s="18"/>
      <c r="D355" s="93"/>
      <c r="E355" s="62" t="s">
        <v>264</v>
      </c>
      <c r="F355" s="53">
        <v>0</v>
      </c>
      <c r="G355" s="53">
        <v>1666.2</v>
      </c>
      <c r="H355" s="53">
        <v>1666.2</v>
      </c>
      <c r="I355" s="10">
        <f t="shared" si="46"/>
        <v>100</v>
      </c>
      <c r="J355" s="10">
        <f t="shared" si="33"/>
        <v>0</v>
      </c>
    </row>
    <row r="356" spans="1:10" ht="21" customHeight="1">
      <c r="A356" s="18"/>
      <c r="B356" s="15"/>
      <c r="C356" s="26" t="s">
        <v>96</v>
      </c>
      <c r="D356" s="26"/>
      <c r="E356" s="27" t="s">
        <v>68</v>
      </c>
      <c r="F356" s="53">
        <f>+F357+F368</f>
        <v>0</v>
      </c>
      <c r="G356" s="53">
        <f>+G357+G368</f>
        <v>13827.7</v>
      </c>
      <c r="H356" s="53">
        <f>+H357+H368</f>
        <v>12693</v>
      </c>
      <c r="I356" s="10">
        <f t="shared" si="46"/>
        <v>91.79400768023605</v>
      </c>
      <c r="J356" s="10">
        <f t="shared" si="33"/>
        <v>-1134.7000000000007</v>
      </c>
    </row>
    <row r="357" spans="1:10" ht="21" customHeight="1">
      <c r="A357" s="48"/>
      <c r="B357" s="18"/>
      <c r="C357" s="18" t="s">
        <v>110</v>
      </c>
      <c r="D357" s="26"/>
      <c r="E357" s="28" t="s">
        <v>82</v>
      </c>
      <c r="F357" s="53">
        <f>+F358+F360+F362+F364+F366</f>
        <v>0</v>
      </c>
      <c r="G357" s="53">
        <f>+G358+G360+G362+G364+G366</f>
        <v>11827.7</v>
      </c>
      <c r="H357" s="53">
        <f>+H358+H360+H362+H364+H366</f>
        <v>10693</v>
      </c>
      <c r="I357" s="10">
        <f t="shared" si="46"/>
        <v>90.40641883037276</v>
      </c>
      <c r="J357" s="10">
        <f t="shared" si="33"/>
        <v>-1134.7000000000007</v>
      </c>
    </row>
    <row r="358" spans="1:10" ht="21" customHeight="1">
      <c r="A358" s="48"/>
      <c r="B358" s="18"/>
      <c r="C358" s="18" t="s">
        <v>132</v>
      </c>
      <c r="D358" s="45"/>
      <c r="E358" s="46" t="s">
        <v>265</v>
      </c>
      <c r="F358" s="53">
        <f>+F359</f>
        <v>0</v>
      </c>
      <c r="G358" s="53">
        <f>+G359</f>
        <v>6986.1</v>
      </c>
      <c r="H358" s="53">
        <f>+H359</f>
        <v>5990</v>
      </c>
      <c r="I358" s="10">
        <f t="shared" si="46"/>
        <v>85.74168706431342</v>
      </c>
      <c r="J358" s="10">
        <f t="shared" si="33"/>
        <v>-996.1000000000004</v>
      </c>
    </row>
    <row r="359" spans="1:10" ht="24.75" customHeight="1">
      <c r="A359" s="48"/>
      <c r="B359" s="18"/>
      <c r="C359" s="18"/>
      <c r="D359" s="23" t="s">
        <v>63</v>
      </c>
      <c r="E359" s="37" t="s">
        <v>64</v>
      </c>
      <c r="F359" s="56">
        <v>0</v>
      </c>
      <c r="G359" s="56">
        <v>6986.1</v>
      </c>
      <c r="H359" s="56">
        <v>5990</v>
      </c>
      <c r="I359" s="10">
        <f t="shared" si="46"/>
        <v>85.74168706431342</v>
      </c>
      <c r="J359" s="10">
        <f t="shared" si="33"/>
        <v>-996.1000000000004</v>
      </c>
    </row>
    <row r="360" spans="1:10" ht="21" customHeight="1">
      <c r="A360" s="48"/>
      <c r="B360" s="18"/>
      <c r="C360" s="18" t="s">
        <v>133</v>
      </c>
      <c r="D360" s="45"/>
      <c r="E360" s="46" t="s">
        <v>266</v>
      </c>
      <c r="F360" s="53">
        <f>+F361</f>
        <v>0</v>
      </c>
      <c r="G360" s="53">
        <f>+G361</f>
        <v>1523</v>
      </c>
      <c r="H360" s="53">
        <f>+H361</f>
        <v>1461.9</v>
      </c>
      <c r="I360" s="10">
        <f t="shared" si="46"/>
        <v>95.9881812212738</v>
      </c>
      <c r="J360" s="10">
        <f t="shared" si="33"/>
        <v>-61.09999999999991</v>
      </c>
    </row>
    <row r="361" spans="1:10" ht="27" customHeight="1">
      <c r="A361" s="48"/>
      <c r="B361" s="18"/>
      <c r="C361" s="18"/>
      <c r="D361" s="23" t="s">
        <v>63</v>
      </c>
      <c r="E361" s="37" t="s">
        <v>64</v>
      </c>
      <c r="F361" s="53">
        <v>0</v>
      </c>
      <c r="G361" s="53">
        <v>1523</v>
      </c>
      <c r="H361" s="53">
        <v>1461.9</v>
      </c>
      <c r="I361" s="10">
        <f t="shared" si="46"/>
        <v>95.9881812212738</v>
      </c>
      <c r="J361" s="10">
        <f t="shared" si="33"/>
        <v>-61.09999999999991</v>
      </c>
    </row>
    <row r="362" spans="1:10" ht="21" customHeight="1">
      <c r="A362" s="48"/>
      <c r="B362" s="18"/>
      <c r="C362" s="18" t="s">
        <v>134</v>
      </c>
      <c r="D362" s="45"/>
      <c r="E362" s="46" t="s">
        <v>267</v>
      </c>
      <c r="F362" s="53">
        <f>+F363</f>
        <v>0</v>
      </c>
      <c r="G362" s="53">
        <f>+G363</f>
        <v>1635.5</v>
      </c>
      <c r="H362" s="53">
        <f>+H363</f>
        <v>1558</v>
      </c>
      <c r="I362" s="10">
        <f t="shared" si="46"/>
        <v>95.2613879547539</v>
      </c>
      <c r="J362" s="10">
        <f t="shared" si="33"/>
        <v>-77.5</v>
      </c>
    </row>
    <row r="363" spans="1:10" ht="27" customHeight="1">
      <c r="A363" s="48"/>
      <c r="B363" s="18"/>
      <c r="C363" s="33"/>
      <c r="D363" s="23" t="s">
        <v>63</v>
      </c>
      <c r="E363" s="94" t="s">
        <v>64</v>
      </c>
      <c r="F363" s="56">
        <v>0</v>
      </c>
      <c r="G363" s="56">
        <v>1635.5</v>
      </c>
      <c r="H363" s="56">
        <v>1558</v>
      </c>
      <c r="I363" s="10">
        <f t="shared" si="46"/>
        <v>95.2613879547539</v>
      </c>
      <c r="J363" s="10">
        <f t="shared" si="33"/>
        <v>-77.5</v>
      </c>
    </row>
    <row r="364" spans="1:10" ht="28.5" customHeight="1">
      <c r="A364" s="48"/>
      <c r="B364" s="18"/>
      <c r="C364" s="33" t="s">
        <v>135</v>
      </c>
      <c r="D364" s="23"/>
      <c r="E364" s="94" t="s">
        <v>287</v>
      </c>
      <c r="F364" s="53">
        <f>+F365</f>
        <v>0</v>
      </c>
      <c r="G364" s="53">
        <f>+G365</f>
        <v>1581.4</v>
      </c>
      <c r="H364" s="53">
        <f>+H365</f>
        <v>1581.4</v>
      </c>
      <c r="I364" s="10">
        <f t="shared" si="46"/>
        <v>100</v>
      </c>
      <c r="J364" s="10">
        <f t="shared" si="33"/>
        <v>0</v>
      </c>
    </row>
    <row r="365" spans="1:10" ht="27" customHeight="1">
      <c r="A365" s="48"/>
      <c r="B365" s="18"/>
      <c r="C365" s="33"/>
      <c r="D365" s="23" t="s">
        <v>63</v>
      </c>
      <c r="E365" s="94" t="s">
        <v>64</v>
      </c>
      <c r="F365" s="53">
        <v>0</v>
      </c>
      <c r="G365" s="53">
        <v>1581.4</v>
      </c>
      <c r="H365" s="53">
        <v>1581.4</v>
      </c>
      <c r="I365" s="10">
        <f t="shared" si="46"/>
        <v>100</v>
      </c>
      <c r="J365" s="10">
        <f t="shared" si="33"/>
        <v>0</v>
      </c>
    </row>
    <row r="366" spans="1:10" ht="27.75" customHeight="1">
      <c r="A366" s="48"/>
      <c r="B366" s="18"/>
      <c r="C366" s="18" t="s">
        <v>212</v>
      </c>
      <c r="D366" s="45"/>
      <c r="E366" s="46" t="s">
        <v>213</v>
      </c>
      <c r="F366" s="53">
        <f>+F367</f>
        <v>0</v>
      </c>
      <c r="G366" s="53">
        <f>+G367</f>
        <v>101.7</v>
      </c>
      <c r="H366" s="53">
        <f>+H367</f>
        <v>101.7</v>
      </c>
      <c r="I366" s="10">
        <f t="shared" si="46"/>
        <v>100</v>
      </c>
      <c r="J366" s="10">
        <f t="shared" si="33"/>
        <v>0</v>
      </c>
    </row>
    <row r="367" spans="1:10" ht="28.5" customHeight="1">
      <c r="A367" s="48"/>
      <c r="B367" s="18"/>
      <c r="C367" s="33"/>
      <c r="D367" s="23" t="s">
        <v>63</v>
      </c>
      <c r="E367" s="94" t="s">
        <v>64</v>
      </c>
      <c r="F367" s="53">
        <v>0</v>
      </c>
      <c r="G367" s="53">
        <v>101.7</v>
      </c>
      <c r="H367" s="10">
        <v>101.7</v>
      </c>
      <c r="I367" s="10">
        <f t="shared" si="46"/>
        <v>100</v>
      </c>
      <c r="J367" s="10">
        <f t="shared" si="33"/>
        <v>0</v>
      </c>
    </row>
    <row r="368" spans="1:10" ht="43.5" customHeight="1">
      <c r="A368" s="48"/>
      <c r="B368" s="79"/>
      <c r="C368" s="80" t="s">
        <v>170</v>
      </c>
      <c r="D368" s="82"/>
      <c r="E368" s="62" t="s">
        <v>171</v>
      </c>
      <c r="F368" s="53">
        <f aca="true" t="shared" si="51" ref="F368:H370">+F369</f>
        <v>0</v>
      </c>
      <c r="G368" s="53">
        <f t="shared" si="51"/>
        <v>2000</v>
      </c>
      <c r="H368" s="53">
        <f t="shared" si="51"/>
        <v>2000</v>
      </c>
      <c r="I368" s="10">
        <f t="shared" si="46"/>
        <v>100</v>
      </c>
      <c r="J368" s="10">
        <f t="shared" si="33"/>
        <v>0</v>
      </c>
    </row>
    <row r="369" spans="1:10" ht="21" customHeight="1">
      <c r="A369" s="48"/>
      <c r="B369" s="79"/>
      <c r="C369" s="80" t="s">
        <v>214</v>
      </c>
      <c r="D369" s="112"/>
      <c r="E369" s="62" t="s">
        <v>215</v>
      </c>
      <c r="F369" s="53">
        <f t="shared" si="51"/>
        <v>0</v>
      </c>
      <c r="G369" s="53">
        <f t="shared" si="51"/>
        <v>2000</v>
      </c>
      <c r="H369" s="53">
        <f t="shared" si="51"/>
        <v>2000</v>
      </c>
      <c r="I369" s="10">
        <f aca="true" t="shared" si="52" ref="I369:I408">H369/G369*100</f>
        <v>100</v>
      </c>
      <c r="J369" s="10">
        <f t="shared" si="33"/>
        <v>0</v>
      </c>
    </row>
    <row r="370" spans="1:10" ht="21" customHeight="1">
      <c r="A370" s="48"/>
      <c r="B370" s="18"/>
      <c r="C370" s="95"/>
      <c r="D370" s="23" t="s">
        <v>55</v>
      </c>
      <c r="E370" s="62" t="s">
        <v>100</v>
      </c>
      <c r="F370" s="53">
        <f t="shared" si="51"/>
        <v>0</v>
      </c>
      <c r="G370" s="53">
        <f t="shared" si="51"/>
        <v>2000</v>
      </c>
      <c r="H370" s="53">
        <f t="shared" si="51"/>
        <v>2000</v>
      </c>
      <c r="I370" s="10">
        <f t="shared" si="52"/>
        <v>100</v>
      </c>
      <c r="J370" s="10">
        <f t="shared" si="33"/>
        <v>0</v>
      </c>
    </row>
    <row r="371" spans="1:10" ht="26.25" customHeight="1">
      <c r="A371" s="48"/>
      <c r="B371" s="18"/>
      <c r="C371" s="18"/>
      <c r="D371" s="93"/>
      <c r="E371" s="62" t="s">
        <v>268</v>
      </c>
      <c r="F371" s="53">
        <v>0</v>
      </c>
      <c r="G371" s="53">
        <v>2000</v>
      </c>
      <c r="H371" s="53">
        <v>2000</v>
      </c>
      <c r="I371" s="10">
        <f t="shared" si="52"/>
        <v>100</v>
      </c>
      <c r="J371" s="10">
        <f t="shared" si="33"/>
        <v>0</v>
      </c>
    </row>
    <row r="372" spans="1:10" ht="21" customHeight="1">
      <c r="A372" s="48"/>
      <c r="B372" s="18" t="s">
        <v>269</v>
      </c>
      <c r="C372" s="67"/>
      <c r="D372" s="44"/>
      <c r="E372" s="29" t="s">
        <v>270</v>
      </c>
      <c r="F372" s="53">
        <f aca="true" t="shared" si="53" ref="F372:H375">+F373</f>
        <v>0</v>
      </c>
      <c r="G372" s="53">
        <f t="shared" si="53"/>
        <v>841.1</v>
      </c>
      <c r="H372" s="53">
        <f t="shared" si="53"/>
        <v>821</v>
      </c>
      <c r="I372" s="10">
        <f t="shared" si="52"/>
        <v>97.61027226251338</v>
      </c>
      <c r="J372" s="10">
        <f t="shared" si="33"/>
        <v>-20.100000000000023</v>
      </c>
    </row>
    <row r="373" spans="1:10" ht="21" customHeight="1">
      <c r="A373" s="18"/>
      <c r="B373" s="15"/>
      <c r="C373" s="26" t="s">
        <v>96</v>
      </c>
      <c r="D373" s="26"/>
      <c r="E373" s="27" t="s">
        <v>68</v>
      </c>
      <c r="F373" s="53">
        <f t="shared" si="53"/>
        <v>0</v>
      </c>
      <c r="G373" s="53">
        <f t="shared" si="53"/>
        <v>841.1</v>
      </c>
      <c r="H373" s="53">
        <f t="shared" si="53"/>
        <v>821</v>
      </c>
      <c r="I373" s="10">
        <f t="shared" si="52"/>
        <v>97.61027226251338</v>
      </c>
      <c r="J373" s="10">
        <f t="shared" si="33"/>
        <v>-20.100000000000023</v>
      </c>
    </row>
    <row r="374" spans="1:10" ht="26.25" customHeight="1">
      <c r="A374" s="48"/>
      <c r="B374" s="18"/>
      <c r="C374" s="18" t="s">
        <v>110</v>
      </c>
      <c r="D374" s="26"/>
      <c r="E374" s="28" t="s">
        <v>82</v>
      </c>
      <c r="F374" s="53">
        <f t="shared" si="53"/>
        <v>0</v>
      </c>
      <c r="G374" s="53">
        <f t="shared" si="53"/>
        <v>841.1</v>
      </c>
      <c r="H374" s="53">
        <f t="shared" si="53"/>
        <v>821</v>
      </c>
      <c r="I374" s="10">
        <f t="shared" si="52"/>
        <v>97.61027226251338</v>
      </c>
      <c r="J374" s="10">
        <f t="shared" si="33"/>
        <v>-20.100000000000023</v>
      </c>
    </row>
    <row r="375" spans="1:10" ht="21" customHeight="1">
      <c r="A375" s="48"/>
      <c r="B375" s="18"/>
      <c r="C375" s="18" t="s">
        <v>138</v>
      </c>
      <c r="D375" s="45"/>
      <c r="E375" s="46" t="s">
        <v>271</v>
      </c>
      <c r="F375" s="53">
        <f t="shared" si="53"/>
        <v>0</v>
      </c>
      <c r="G375" s="53">
        <f t="shared" si="53"/>
        <v>841.1</v>
      </c>
      <c r="H375" s="53">
        <f t="shared" si="53"/>
        <v>821</v>
      </c>
      <c r="I375" s="10">
        <f t="shared" si="52"/>
        <v>97.61027226251338</v>
      </c>
      <c r="J375" s="10">
        <f t="shared" si="33"/>
        <v>-20.100000000000023</v>
      </c>
    </row>
    <row r="376" spans="1:10" ht="29.25" customHeight="1">
      <c r="A376" s="48"/>
      <c r="B376" s="18"/>
      <c r="C376" s="18"/>
      <c r="D376" s="23" t="s">
        <v>63</v>
      </c>
      <c r="E376" s="37" t="s">
        <v>64</v>
      </c>
      <c r="F376" s="53">
        <v>0</v>
      </c>
      <c r="G376" s="53">
        <v>841.1</v>
      </c>
      <c r="H376" s="53">
        <v>821</v>
      </c>
      <c r="I376" s="10">
        <f t="shared" si="52"/>
        <v>97.61027226251338</v>
      </c>
      <c r="J376" s="10">
        <f t="shared" si="33"/>
        <v>-20.100000000000023</v>
      </c>
    </row>
    <row r="377" spans="1:10" ht="21" customHeight="1">
      <c r="A377" s="48"/>
      <c r="B377" s="48" t="s">
        <v>30</v>
      </c>
      <c r="C377" s="48"/>
      <c r="D377" s="48" t="s">
        <v>15</v>
      </c>
      <c r="E377" s="68" t="s">
        <v>31</v>
      </c>
      <c r="F377" s="52">
        <f>+F378+F383</f>
        <v>0</v>
      </c>
      <c r="G377" s="52">
        <f>+G378+G383</f>
        <v>104</v>
      </c>
      <c r="H377" s="52">
        <f>+H378+H383</f>
        <v>97.9</v>
      </c>
      <c r="I377" s="8">
        <f t="shared" si="52"/>
        <v>94.1346153846154</v>
      </c>
      <c r="J377" s="8">
        <f t="shared" si="33"/>
        <v>-6.099999999999994</v>
      </c>
    </row>
    <row r="378" spans="1:10" ht="15.75" customHeight="1">
      <c r="A378" s="48"/>
      <c r="B378" s="15" t="s">
        <v>32</v>
      </c>
      <c r="C378" s="48" t="s">
        <v>15</v>
      </c>
      <c r="D378" s="15" t="s">
        <v>15</v>
      </c>
      <c r="E378" s="28" t="s">
        <v>33</v>
      </c>
      <c r="F378" s="53">
        <f aca="true" t="shared" si="54" ref="F378:H381">+F379</f>
        <v>0</v>
      </c>
      <c r="G378" s="53">
        <f t="shared" si="54"/>
        <v>91.5</v>
      </c>
      <c r="H378" s="53">
        <f t="shared" si="54"/>
        <v>85.4</v>
      </c>
      <c r="I378" s="10">
        <f t="shared" si="52"/>
        <v>93.33333333333333</v>
      </c>
      <c r="J378" s="10">
        <f t="shared" si="33"/>
        <v>-6.099999999999994</v>
      </c>
    </row>
    <row r="379" spans="1:10" ht="21" customHeight="1">
      <c r="A379" s="48"/>
      <c r="B379" s="15"/>
      <c r="C379" s="26" t="s">
        <v>96</v>
      </c>
      <c r="D379" s="26"/>
      <c r="E379" s="27" t="s">
        <v>68</v>
      </c>
      <c r="F379" s="56">
        <f t="shared" si="54"/>
        <v>0</v>
      </c>
      <c r="G379" s="56">
        <f t="shared" si="54"/>
        <v>91.5</v>
      </c>
      <c r="H379" s="56">
        <f t="shared" si="54"/>
        <v>85.4</v>
      </c>
      <c r="I379" s="10">
        <f t="shared" si="52"/>
        <v>93.33333333333333</v>
      </c>
      <c r="J379" s="10">
        <f t="shared" si="33"/>
        <v>-6.099999999999994</v>
      </c>
    </row>
    <row r="380" spans="1:10" ht="43.5" customHeight="1">
      <c r="A380" s="48"/>
      <c r="B380" s="15"/>
      <c r="C380" s="15" t="s">
        <v>103</v>
      </c>
      <c r="D380" s="38"/>
      <c r="E380" s="28" t="s">
        <v>104</v>
      </c>
      <c r="F380" s="53">
        <f t="shared" si="54"/>
        <v>0</v>
      </c>
      <c r="G380" s="53">
        <f t="shared" si="54"/>
        <v>91.5</v>
      </c>
      <c r="H380" s="53">
        <f t="shared" si="54"/>
        <v>85.4</v>
      </c>
      <c r="I380" s="10">
        <f t="shared" si="52"/>
        <v>93.33333333333333</v>
      </c>
      <c r="J380" s="10">
        <f t="shared" si="33"/>
        <v>-6.099999999999994</v>
      </c>
    </row>
    <row r="381" spans="1:10" ht="44.25" customHeight="1">
      <c r="A381" s="48"/>
      <c r="B381" s="15"/>
      <c r="C381" s="26" t="s">
        <v>136</v>
      </c>
      <c r="D381" s="15"/>
      <c r="E381" s="28" t="s">
        <v>92</v>
      </c>
      <c r="F381" s="53">
        <f t="shared" si="54"/>
        <v>0</v>
      </c>
      <c r="G381" s="53">
        <f t="shared" si="54"/>
        <v>91.5</v>
      </c>
      <c r="H381" s="53">
        <f t="shared" si="54"/>
        <v>85.4</v>
      </c>
      <c r="I381" s="10">
        <f t="shared" si="52"/>
        <v>93.33333333333333</v>
      </c>
      <c r="J381" s="10">
        <f t="shared" si="33"/>
        <v>-6.099999999999994</v>
      </c>
    </row>
    <row r="382" spans="1:10" ht="21" customHeight="1">
      <c r="A382" s="48"/>
      <c r="B382" s="15"/>
      <c r="C382" s="26"/>
      <c r="D382" s="26" t="s">
        <v>58</v>
      </c>
      <c r="E382" s="28" t="s">
        <v>59</v>
      </c>
      <c r="F382" s="53">
        <v>0</v>
      </c>
      <c r="G382" s="53">
        <v>91.5</v>
      </c>
      <c r="H382" s="53">
        <v>85.4</v>
      </c>
      <c r="I382" s="10">
        <f t="shared" si="52"/>
        <v>93.33333333333333</v>
      </c>
      <c r="J382" s="10">
        <f t="shared" si="33"/>
        <v>-6.099999999999994</v>
      </c>
    </row>
    <row r="383" spans="1:10" ht="18" customHeight="1">
      <c r="A383" s="48"/>
      <c r="B383" s="15" t="s">
        <v>34</v>
      </c>
      <c r="C383" s="15"/>
      <c r="D383" s="15"/>
      <c r="E383" s="28" t="s">
        <v>35</v>
      </c>
      <c r="F383" s="53">
        <f aca="true" t="shared" si="55" ref="F383:H386">+F384</f>
        <v>0</v>
      </c>
      <c r="G383" s="53">
        <f t="shared" si="55"/>
        <v>12.5</v>
      </c>
      <c r="H383" s="53">
        <f t="shared" si="55"/>
        <v>12.5</v>
      </c>
      <c r="I383" s="10">
        <f t="shared" si="52"/>
        <v>100</v>
      </c>
      <c r="J383" s="10">
        <f t="shared" si="33"/>
        <v>0</v>
      </c>
    </row>
    <row r="384" spans="1:10" ht="21" customHeight="1">
      <c r="A384" s="48"/>
      <c r="B384" s="15"/>
      <c r="C384" s="26" t="s">
        <v>96</v>
      </c>
      <c r="D384" s="26"/>
      <c r="E384" s="27" t="s">
        <v>68</v>
      </c>
      <c r="F384" s="53">
        <f t="shared" si="55"/>
        <v>0</v>
      </c>
      <c r="G384" s="53">
        <f t="shared" si="55"/>
        <v>12.5</v>
      </c>
      <c r="H384" s="53">
        <f t="shared" si="55"/>
        <v>12.5</v>
      </c>
      <c r="I384" s="10">
        <f t="shared" si="52"/>
        <v>100</v>
      </c>
      <c r="J384" s="10">
        <f t="shared" si="33"/>
        <v>0</v>
      </c>
    </row>
    <row r="385" spans="1:10" ht="39" customHeight="1">
      <c r="A385" s="48"/>
      <c r="B385" s="15"/>
      <c r="C385" s="15" t="s">
        <v>103</v>
      </c>
      <c r="D385" s="38"/>
      <c r="E385" s="28" t="s">
        <v>104</v>
      </c>
      <c r="F385" s="53">
        <f t="shared" si="55"/>
        <v>0</v>
      </c>
      <c r="G385" s="53">
        <f t="shared" si="55"/>
        <v>12.5</v>
      </c>
      <c r="H385" s="53">
        <f t="shared" si="55"/>
        <v>12.5</v>
      </c>
      <c r="I385" s="10">
        <f t="shared" si="52"/>
        <v>100</v>
      </c>
      <c r="J385" s="10">
        <f t="shared" si="33"/>
        <v>0</v>
      </c>
    </row>
    <row r="386" spans="1:10" ht="67.5" customHeight="1">
      <c r="A386" s="48"/>
      <c r="B386" s="15"/>
      <c r="C386" s="26" t="s">
        <v>272</v>
      </c>
      <c r="D386" s="15"/>
      <c r="E386" s="19" t="s">
        <v>273</v>
      </c>
      <c r="F386" s="53">
        <f t="shared" si="55"/>
        <v>0</v>
      </c>
      <c r="G386" s="53">
        <f t="shared" si="55"/>
        <v>12.5</v>
      </c>
      <c r="H386" s="53">
        <f t="shared" si="55"/>
        <v>12.5</v>
      </c>
      <c r="I386" s="10">
        <f t="shared" si="52"/>
        <v>100</v>
      </c>
      <c r="J386" s="10">
        <f t="shared" si="33"/>
        <v>0</v>
      </c>
    </row>
    <row r="387" spans="1:10" ht="27.75" customHeight="1">
      <c r="A387" s="48"/>
      <c r="B387" s="15"/>
      <c r="C387" s="26"/>
      <c r="D387" s="39" t="s">
        <v>63</v>
      </c>
      <c r="E387" s="94" t="s">
        <v>64</v>
      </c>
      <c r="F387" s="53">
        <v>0</v>
      </c>
      <c r="G387" s="53">
        <v>12.5</v>
      </c>
      <c r="H387" s="53">
        <v>12.5</v>
      </c>
      <c r="I387" s="10">
        <f t="shared" si="52"/>
        <v>100</v>
      </c>
      <c r="J387" s="10">
        <f t="shared" si="33"/>
        <v>0</v>
      </c>
    </row>
    <row r="388" spans="1:10" ht="16.5" customHeight="1">
      <c r="A388" s="48"/>
      <c r="B388" s="63" t="s">
        <v>36</v>
      </c>
      <c r="C388" s="63"/>
      <c r="D388" s="63"/>
      <c r="E388" s="69" t="s">
        <v>37</v>
      </c>
      <c r="F388" s="52">
        <f>+F389+F403</f>
        <v>0</v>
      </c>
      <c r="G388" s="52">
        <f>+G389+G403</f>
        <v>2251.7</v>
      </c>
      <c r="H388" s="52">
        <f>+H389+H403</f>
        <v>2184.9</v>
      </c>
      <c r="I388" s="8">
        <f t="shared" si="52"/>
        <v>97.03335257805215</v>
      </c>
      <c r="J388" s="8">
        <f t="shared" si="33"/>
        <v>-66.79999999999973</v>
      </c>
    </row>
    <row r="389" spans="1:10" ht="21" customHeight="1">
      <c r="A389" s="48"/>
      <c r="B389" s="39" t="s">
        <v>38</v>
      </c>
      <c r="C389" s="39"/>
      <c r="D389" s="39"/>
      <c r="E389" s="47" t="s">
        <v>137</v>
      </c>
      <c r="F389" s="56">
        <f>+F390+F395</f>
        <v>0</v>
      </c>
      <c r="G389" s="56">
        <f>+G390+G395</f>
        <v>2089.5</v>
      </c>
      <c r="H389" s="56">
        <f>+H390+H395</f>
        <v>2065.1</v>
      </c>
      <c r="I389" s="10">
        <f t="shared" si="52"/>
        <v>98.83225652069872</v>
      </c>
      <c r="J389" s="10">
        <f t="shared" si="33"/>
        <v>-24.40000000000009</v>
      </c>
    </row>
    <row r="390" spans="1:10" ht="27.75" customHeight="1">
      <c r="A390" s="48"/>
      <c r="B390" s="15"/>
      <c r="C390" s="80" t="s">
        <v>177</v>
      </c>
      <c r="D390" s="64"/>
      <c r="E390" s="62" t="s">
        <v>274</v>
      </c>
      <c r="F390" s="56">
        <f aca="true" t="shared" si="56" ref="F390:H393">+F391</f>
        <v>0</v>
      </c>
      <c r="G390" s="56">
        <f t="shared" si="56"/>
        <v>102.6</v>
      </c>
      <c r="H390" s="56">
        <f t="shared" si="56"/>
        <v>102.6</v>
      </c>
      <c r="I390" s="10">
        <f t="shared" si="52"/>
        <v>100</v>
      </c>
      <c r="J390" s="10">
        <f t="shared" si="33"/>
        <v>0</v>
      </c>
    </row>
    <row r="391" spans="1:10" ht="21" customHeight="1">
      <c r="A391" s="48"/>
      <c r="B391" s="15"/>
      <c r="C391" s="18" t="s">
        <v>178</v>
      </c>
      <c r="D391" s="64"/>
      <c r="E391" s="62" t="s">
        <v>275</v>
      </c>
      <c r="F391" s="53">
        <f t="shared" si="56"/>
        <v>0</v>
      </c>
      <c r="G391" s="53">
        <f t="shared" si="56"/>
        <v>102.6</v>
      </c>
      <c r="H391" s="53">
        <f t="shared" si="56"/>
        <v>102.6</v>
      </c>
      <c r="I391" s="10">
        <f t="shared" si="52"/>
        <v>100</v>
      </c>
      <c r="J391" s="10">
        <f t="shared" si="33"/>
        <v>0</v>
      </c>
    </row>
    <row r="392" spans="1:10" ht="41.25" customHeight="1">
      <c r="A392" s="48"/>
      <c r="B392" s="15"/>
      <c r="C392" s="18" t="s">
        <v>276</v>
      </c>
      <c r="D392" s="93"/>
      <c r="E392" s="62" t="s">
        <v>277</v>
      </c>
      <c r="F392" s="56">
        <f t="shared" si="56"/>
        <v>0</v>
      </c>
      <c r="G392" s="56">
        <f t="shared" si="56"/>
        <v>102.6</v>
      </c>
      <c r="H392" s="56">
        <f t="shared" si="56"/>
        <v>102.6</v>
      </c>
      <c r="I392" s="10">
        <f t="shared" si="52"/>
        <v>100</v>
      </c>
      <c r="J392" s="10">
        <f t="shared" si="33"/>
        <v>0</v>
      </c>
    </row>
    <row r="393" spans="1:10" ht="28.5" customHeight="1">
      <c r="A393" s="48"/>
      <c r="B393" s="15"/>
      <c r="C393" s="18"/>
      <c r="D393" s="93" t="s">
        <v>63</v>
      </c>
      <c r="E393" s="94" t="s">
        <v>64</v>
      </c>
      <c r="F393" s="56">
        <f t="shared" si="56"/>
        <v>0</v>
      </c>
      <c r="G393" s="56">
        <f t="shared" si="56"/>
        <v>102.6</v>
      </c>
      <c r="H393" s="56">
        <f t="shared" si="56"/>
        <v>102.6</v>
      </c>
      <c r="I393" s="10">
        <f t="shared" si="52"/>
        <v>100</v>
      </c>
      <c r="J393" s="10">
        <f t="shared" si="33"/>
        <v>0</v>
      </c>
    </row>
    <row r="394" spans="1:10" ht="41.25" customHeight="1">
      <c r="A394" s="48"/>
      <c r="B394" s="15"/>
      <c r="C394" s="18"/>
      <c r="D394" s="93"/>
      <c r="E394" s="62" t="s">
        <v>278</v>
      </c>
      <c r="F394" s="56">
        <v>0</v>
      </c>
      <c r="G394" s="56">
        <v>102.6</v>
      </c>
      <c r="H394" s="56">
        <v>102.6</v>
      </c>
      <c r="I394" s="10">
        <f t="shared" si="52"/>
        <v>100</v>
      </c>
      <c r="J394" s="10">
        <f t="shared" si="33"/>
        <v>0</v>
      </c>
    </row>
    <row r="395" spans="1:10" ht="19.5" customHeight="1">
      <c r="A395" s="48"/>
      <c r="B395" s="15"/>
      <c r="C395" s="26" t="s">
        <v>96</v>
      </c>
      <c r="D395" s="26"/>
      <c r="E395" s="27" t="s">
        <v>68</v>
      </c>
      <c r="F395" s="53">
        <f>+F396</f>
        <v>0</v>
      </c>
      <c r="G395" s="53">
        <f>+G396</f>
        <v>1986.9</v>
      </c>
      <c r="H395" s="53">
        <f>+H396</f>
        <v>1962.5</v>
      </c>
      <c r="I395" s="10">
        <f t="shared" si="52"/>
        <v>98.77195631385575</v>
      </c>
      <c r="J395" s="10">
        <f t="shared" si="33"/>
        <v>-24.40000000000009</v>
      </c>
    </row>
    <row r="396" spans="1:10" ht="25.5" customHeight="1">
      <c r="A396" s="48"/>
      <c r="B396" s="15"/>
      <c r="C396" s="18" t="s">
        <v>110</v>
      </c>
      <c r="D396" s="26"/>
      <c r="E396" s="28" t="s">
        <v>82</v>
      </c>
      <c r="F396" s="56">
        <f>+F397+F399+F401</f>
        <v>0</v>
      </c>
      <c r="G396" s="56">
        <f>+G397+G399+G401</f>
        <v>1986.9</v>
      </c>
      <c r="H396" s="56">
        <f>+H397+H399+H401</f>
        <v>1962.5</v>
      </c>
      <c r="I396" s="10">
        <f t="shared" si="52"/>
        <v>98.77195631385575</v>
      </c>
      <c r="J396" s="10">
        <f t="shared" si="33"/>
        <v>-24.40000000000009</v>
      </c>
    </row>
    <row r="397" spans="1:10" ht="19.5" customHeight="1">
      <c r="A397" s="48"/>
      <c r="B397" s="15"/>
      <c r="C397" s="18" t="s">
        <v>138</v>
      </c>
      <c r="D397" s="45"/>
      <c r="E397" s="46" t="s">
        <v>271</v>
      </c>
      <c r="F397" s="53">
        <f>+F398</f>
        <v>0</v>
      </c>
      <c r="G397" s="53">
        <f>+G398</f>
        <v>1354.1</v>
      </c>
      <c r="H397" s="53">
        <f>+H398</f>
        <v>1329.7</v>
      </c>
      <c r="I397" s="10">
        <f t="shared" si="52"/>
        <v>98.19806513551438</v>
      </c>
      <c r="J397" s="10">
        <f t="shared" si="33"/>
        <v>-24.399999999999864</v>
      </c>
    </row>
    <row r="398" spans="1:10" ht="26.25" customHeight="1">
      <c r="A398" s="48"/>
      <c r="B398" s="15"/>
      <c r="C398" s="18"/>
      <c r="D398" s="23" t="s">
        <v>63</v>
      </c>
      <c r="E398" s="96" t="s">
        <v>64</v>
      </c>
      <c r="F398" s="56">
        <v>0</v>
      </c>
      <c r="G398" s="56">
        <v>1354.1</v>
      </c>
      <c r="H398" s="56">
        <v>1329.7</v>
      </c>
      <c r="I398" s="10">
        <f t="shared" si="52"/>
        <v>98.19806513551438</v>
      </c>
      <c r="J398" s="10">
        <f t="shared" si="33"/>
        <v>-24.399999999999864</v>
      </c>
    </row>
    <row r="399" spans="1:10" ht="27" customHeight="1">
      <c r="A399" s="48"/>
      <c r="B399" s="15"/>
      <c r="C399" s="33" t="s">
        <v>135</v>
      </c>
      <c r="D399" s="23"/>
      <c r="E399" s="94" t="s">
        <v>287</v>
      </c>
      <c r="F399" s="56">
        <f>+F400</f>
        <v>0</v>
      </c>
      <c r="G399" s="56">
        <f>+G400</f>
        <v>259.7</v>
      </c>
      <c r="H399" s="56">
        <f>+H400</f>
        <v>259.7</v>
      </c>
      <c r="I399" s="10">
        <f t="shared" si="52"/>
        <v>100</v>
      </c>
      <c r="J399" s="10">
        <f t="shared" si="33"/>
        <v>0</v>
      </c>
    </row>
    <row r="400" spans="1:10" ht="30" customHeight="1">
      <c r="A400" s="48"/>
      <c r="B400" s="15"/>
      <c r="C400" s="33"/>
      <c r="D400" s="23" t="s">
        <v>63</v>
      </c>
      <c r="E400" s="96" t="s">
        <v>64</v>
      </c>
      <c r="F400" s="53">
        <v>0</v>
      </c>
      <c r="G400" s="53">
        <v>259.7</v>
      </c>
      <c r="H400" s="53">
        <v>259.7</v>
      </c>
      <c r="I400" s="10">
        <f t="shared" si="52"/>
        <v>100</v>
      </c>
      <c r="J400" s="10">
        <f t="shared" si="33"/>
        <v>0</v>
      </c>
    </row>
    <row r="401" spans="1:10" ht="30.75" customHeight="1">
      <c r="A401" s="48"/>
      <c r="B401" s="15"/>
      <c r="C401" s="18" t="s">
        <v>168</v>
      </c>
      <c r="D401" s="23"/>
      <c r="E401" s="66" t="s">
        <v>169</v>
      </c>
      <c r="F401" s="53">
        <f>+F402</f>
        <v>0</v>
      </c>
      <c r="G401" s="53">
        <f>+G402</f>
        <v>373.1</v>
      </c>
      <c r="H401" s="53">
        <f>+H402</f>
        <v>373.1</v>
      </c>
      <c r="I401" s="10">
        <f t="shared" si="52"/>
        <v>100</v>
      </c>
      <c r="J401" s="10">
        <f t="shared" si="33"/>
        <v>0</v>
      </c>
    </row>
    <row r="402" spans="1:10" ht="27" customHeight="1">
      <c r="A402" s="48"/>
      <c r="B402" s="15"/>
      <c r="C402" s="18"/>
      <c r="D402" s="23" t="s">
        <v>63</v>
      </c>
      <c r="E402" s="66" t="s">
        <v>64</v>
      </c>
      <c r="F402" s="56">
        <v>0</v>
      </c>
      <c r="G402" s="56">
        <v>373.1</v>
      </c>
      <c r="H402" s="56">
        <v>373.1</v>
      </c>
      <c r="I402" s="10">
        <f t="shared" si="52"/>
        <v>100</v>
      </c>
      <c r="J402" s="10">
        <f t="shared" si="33"/>
        <v>0</v>
      </c>
    </row>
    <row r="403" spans="1:10" ht="16.5" customHeight="1">
      <c r="A403" s="48"/>
      <c r="B403" s="39" t="s">
        <v>39</v>
      </c>
      <c r="C403" s="39"/>
      <c r="D403" s="39"/>
      <c r="E403" s="116" t="s">
        <v>40</v>
      </c>
      <c r="F403" s="53">
        <f aca="true" t="shared" si="57" ref="F403:H406">+F404</f>
        <v>0</v>
      </c>
      <c r="G403" s="53">
        <f t="shared" si="57"/>
        <v>162.2</v>
      </c>
      <c r="H403" s="53">
        <f t="shared" si="57"/>
        <v>119.8</v>
      </c>
      <c r="I403" s="10">
        <f t="shared" si="52"/>
        <v>73.85943279901358</v>
      </c>
      <c r="J403" s="10">
        <f t="shared" si="33"/>
        <v>-42.39999999999999</v>
      </c>
    </row>
    <row r="404" spans="1:10" ht="21" customHeight="1">
      <c r="A404" s="48"/>
      <c r="B404" s="15"/>
      <c r="C404" s="26" t="s">
        <v>96</v>
      </c>
      <c r="D404" s="26"/>
      <c r="E404" s="27" t="s">
        <v>68</v>
      </c>
      <c r="F404" s="56">
        <f t="shared" si="57"/>
        <v>0</v>
      </c>
      <c r="G404" s="56">
        <f t="shared" si="57"/>
        <v>162.2</v>
      </c>
      <c r="H404" s="56">
        <f t="shared" si="57"/>
        <v>119.8</v>
      </c>
      <c r="I404" s="10">
        <f t="shared" si="52"/>
        <v>73.85943279901358</v>
      </c>
      <c r="J404" s="10">
        <f t="shared" si="33"/>
        <v>-42.39999999999999</v>
      </c>
    </row>
    <row r="405" spans="1:10" ht="27" customHeight="1">
      <c r="A405" s="48"/>
      <c r="B405" s="15"/>
      <c r="C405" s="18" t="s">
        <v>110</v>
      </c>
      <c r="D405" s="26"/>
      <c r="E405" s="28" t="s">
        <v>82</v>
      </c>
      <c r="F405" s="53">
        <f t="shared" si="57"/>
        <v>0</v>
      </c>
      <c r="G405" s="53">
        <f t="shared" si="57"/>
        <v>162.2</v>
      </c>
      <c r="H405" s="53">
        <f t="shared" si="57"/>
        <v>119.8</v>
      </c>
      <c r="I405" s="10">
        <f t="shared" si="52"/>
        <v>73.85943279901358</v>
      </c>
      <c r="J405" s="10">
        <f t="shared" si="33"/>
        <v>-42.39999999999999</v>
      </c>
    </row>
    <row r="406" spans="1:10" ht="21" customHeight="1">
      <c r="A406" s="48"/>
      <c r="B406" s="15"/>
      <c r="C406" s="18" t="s">
        <v>138</v>
      </c>
      <c r="D406" s="45"/>
      <c r="E406" s="46" t="s">
        <v>271</v>
      </c>
      <c r="F406" s="56">
        <f t="shared" si="57"/>
        <v>0</v>
      </c>
      <c r="G406" s="56">
        <f t="shared" si="57"/>
        <v>162.2</v>
      </c>
      <c r="H406" s="56">
        <f t="shared" si="57"/>
        <v>119.8</v>
      </c>
      <c r="I406" s="10">
        <f t="shared" si="52"/>
        <v>73.85943279901358</v>
      </c>
      <c r="J406" s="10">
        <f t="shared" si="33"/>
        <v>-42.39999999999999</v>
      </c>
    </row>
    <row r="407" spans="1:10" ht="27.75" customHeight="1">
      <c r="A407" s="48"/>
      <c r="B407" s="15"/>
      <c r="C407" s="18"/>
      <c r="D407" s="23" t="s">
        <v>63</v>
      </c>
      <c r="E407" s="37" t="s">
        <v>64</v>
      </c>
      <c r="F407" s="53">
        <v>0</v>
      </c>
      <c r="G407" s="53">
        <v>162.2</v>
      </c>
      <c r="H407" s="53">
        <v>119.8</v>
      </c>
      <c r="I407" s="10">
        <f t="shared" si="52"/>
        <v>73.85943279901358</v>
      </c>
      <c r="J407" s="10">
        <f t="shared" si="33"/>
        <v>-42.39999999999999</v>
      </c>
    </row>
    <row r="408" spans="1:10" ht="20.25" customHeight="1">
      <c r="A408" s="18" t="s">
        <v>288</v>
      </c>
      <c r="B408" s="18"/>
      <c r="C408" s="26"/>
      <c r="D408" s="26"/>
      <c r="E408" s="75" t="s">
        <v>142</v>
      </c>
      <c r="F408" s="52">
        <f>+F9+F208+F224+F233</f>
        <v>50236.9</v>
      </c>
      <c r="G408" s="52">
        <f>+G9+G208+G224+G233</f>
        <v>95153.2</v>
      </c>
      <c r="H408" s="52">
        <f>+H9+H208+H224+H233</f>
        <v>85446.20000000001</v>
      </c>
      <c r="I408" s="8">
        <f t="shared" si="52"/>
        <v>89.79855643320457</v>
      </c>
      <c r="J408" s="8">
        <f t="shared" si="33"/>
        <v>-9706.999999999985</v>
      </c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2.75">
      <c r="F416" s="16"/>
      <c r="G416" s="16"/>
      <c r="H416" s="16"/>
      <c r="I416" s="16"/>
      <c r="J416" s="16"/>
    </row>
    <row r="417" spans="6:10" ht="12.75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25" spans="6:10" ht="12.75">
      <c r="F425" s="16"/>
      <c r="G425" s="16"/>
      <c r="H425" s="16"/>
      <c r="I425" s="16"/>
      <c r="J425" s="16"/>
    </row>
    <row r="426" spans="6:10" ht="12.75">
      <c r="F426" s="16"/>
      <c r="G426" s="16"/>
      <c r="H426" s="16"/>
      <c r="I426" s="16"/>
      <c r="J426" s="16"/>
    </row>
    <row r="427" spans="6:10" ht="12.75">
      <c r="F427" s="16"/>
      <c r="G427" s="16"/>
      <c r="H427" s="16"/>
      <c r="I427" s="16"/>
      <c r="J427" s="16"/>
    </row>
    <row r="428" spans="6:10" ht="12.75">
      <c r="F428" s="16"/>
      <c r="G428" s="16"/>
      <c r="H428" s="16"/>
      <c r="I428" s="16"/>
      <c r="J428" s="16"/>
    </row>
    <row r="429" spans="6:10" ht="12.75">
      <c r="F429" s="16"/>
      <c r="G429" s="16"/>
      <c r="H429" s="16"/>
      <c r="I429" s="16"/>
      <c r="J429" s="16"/>
    </row>
    <row r="430" spans="6:10" ht="12.75">
      <c r="F430" s="16"/>
      <c r="G430" s="16"/>
      <c r="H430" s="16"/>
      <c r="I430" s="16"/>
      <c r="J430" s="16"/>
    </row>
    <row r="431" spans="6:10" ht="12.75">
      <c r="F431" s="16"/>
      <c r="G431" s="16"/>
      <c r="H431" s="16"/>
      <c r="I431" s="16"/>
      <c r="J431" s="16"/>
    </row>
    <row r="432" spans="6:10" ht="12.75">
      <c r="F432" s="16"/>
      <c r="G432" s="16"/>
      <c r="H432" s="16"/>
      <c r="I432" s="16"/>
      <c r="J432" s="16"/>
    </row>
    <row r="433" spans="6:10" ht="12.75">
      <c r="F433" s="16"/>
      <c r="G433" s="16"/>
      <c r="H433" s="16"/>
      <c r="I433" s="16"/>
      <c r="J433" s="16"/>
    </row>
    <row r="434" spans="6:10" ht="12.75">
      <c r="F434" s="16"/>
      <c r="G434" s="16"/>
      <c r="H434" s="16"/>
      <c r="I434" s="16"/>
      <c r="J434" s="16"/>
    </row>
    <row r="435" spans="6:10" ht="12.75">
      <c r="F435" s="16"/>
      <c r="G435" s="16"/>
      <c r="H435" s="16"/>
      <c r="I435" s="16"/>
      <c r="J435" s="16"/>
    </row>
    <row r="436" spans="6:10" ht="12.75">
      <c r="F436" s="16"/>
      <c r="G436" s="16"/>
      <c r="H436" s="16"/>
      <c r="I436" s="16"/>
      <c r="J436" s="16"/>
    </row>
    <row r="437" spans="6:10" ht="12.75">
      <c r="F437" s="16"/>
      <c r="G437" s="16"/>
      <c r="H437" s="16"/>
      <c r="I437" s="16"/>
      <c r="J437" s="16"/>
    </row>
    <row r="438" spans="6:10" ht="12.75">
      <c r="F438" s="16"/>
      <c r="G438" s="16"/>
      <c r="H438" s="16"/>
      <c r="I438" s="16"/>
      <c r="J438" s="16"/>
    </row>
    <row r="439" spans="6:10" ht="12.75">
      <c r="F439" s="16"/>
      <c r="G439" s="16"/>
      <c r="H439" s="16"/>
      <c r="I439" s="16"/>
      <c r="J439" s="16"/>
    </row>
    <row r="440" spans="6:10" ht="12.75">
      <c r="F440" s="16"/>
      <c r="G440" s="16"/>
      <c r="H440" s="16"/>
      <c r="I440" s="16"/>
      <c r="J440" s="16"/>
    </row>
    <row r="441" spans="6:10" ht="12.75">
      <c r="F441" s="16"/>
      <c r="G441" s="16"/>
      <c r="H441" s="16"/>
      <c r="I441" s="16"/>
      <c r="J441" s="16"/>
    </row>
    <row r="442" spans="6:10" ht="12.75">
      <c r="F442" s="16"/>
      <c r="G442" s="16"/>
      <c r="H442" s="16"/>
      <c r="I442" s="16"/>
      <c r="J442" s="16"/>
    </row>
    <row r="443" spans="6:10" ht="12.75">
      <c r="F443" s="16"/>
      <c r="G443" s="16"/>
      <c r="H443" s="16"/>
      <c r="I443" s="16"/>
      <c r="J443" s="16"/>
    </row>
    <row r="444" spans="6:10" ht="12.75">
      <c r="F444" s="16"/>
      <c r="G444" s="16"/>
      <c r="H444" s="16"/>
      <c r="I444" s="16"/>
      <c r="J444" s="16"/>
    </row>
    <row r="445" spans="6:10" ht="12.75">
      <c r="F445" s="16"/>
      <c r="G445" s="16"/>
      <c r="H445" s="16"/>
      <c r="I445" s="16"/>
      <c r="J445" s="16"/>
    </row>
    <row r="446" spans="6:10" ht="12.75">
      <c r="F446" s="16"/>
      <c r="G446" s="16"/>
      <c r="H446" s="16"/>
      <c r="I446" s="16"/>
      <c r="J446" s="16"/>
    </row>
    <row r="447" spans="6:10" ht="12.75">
      <c r="F447" s="16"/>
      <c r="G447" s="16"/>
      <c r="H447" s="16"/>
      <c r="I447" s="16"/>
      <c r="J447" s="16"/>
    </row>
    <row r="448" spans="6:10" ht="12.75">
      <c r="F448" s="16"/>
      <c r="G448" s="16"/>
      <c r="H448" s="16"/>
      <c r="I448" s="16"/>
      <c r="J448" s="16"/>
    </row>
    <row r="449" spans="6:10" ht="12.75">
      <c r="F449" s="16"/>
      <c r="G449" s="16"/>
      <c r="H449" s="16"/>
      <c r="I449" s="16"/>
      <c r="J449" s="16"/>
    </row>
    <row r="450" spans="6:10" ht="12.75">
      <c r="F450" s="16"/>
      <c r="G450" s="16"/>
      <c r="H450" s="16"/>
      <c r="I450" s="16"/>
      <c r="J450" s="16"/>
    </row>
    <row r="451" spans="6:10" ht="12.75">
      <c r="F451" s="16"/>
      <c r="G451" s="16"/>
      <c r="H451" s="16"/>
      <c r="I451" s="16"/>
      <c r="J451" s="16"/>
    </row>
    <row r="452" spans="6:10" ht="12.75">
      <c r="F452" s="16"/>
      <c r="G452" s="16"/>
      <c r="H452" s="16"/>
      <c r="I452" s="16"/>
      <c r="J452" s="16"/>
    </row>
    <row r="453" spans="6:10" ht="12.75">
      <c r="F453" s="16"/>
      <c r="G453" s="16"/>
      <c r="H453" s="16"/>
      <c r="I453" s="16"/>
      <c r="J453" s="16"/>
    </row>
    <row r="454" spans="6:10" ht="12.75">
      <c r="F454" s="16"/>
      <c r="G454" s="16"/>
      <c r="H454" s="16"/>
      <c r="I454" s="16"/>
      <c r="J454" s="16"/>
    </row>
    <row r="455" spans="6:10" ht="12.75">
      <c r="F455" s="16"/>
      <c r="G455" s="16"/>
      <c r="H455" s="16"/>
      <c r="I455" s="16"/>
      <c r="J455" s="16"/>
    </row>
    <row r="456" spans="6:10" ht="12.75">
      <c r="F456" s="16"/>
      <c r="G456" s="16"/>
      <c r="H456" s="16"/>
      <c r="I456" s="16"/>
      <c r="J456" s="16"/>
    </row>
    <row r="457" spans="6:10" ht="12.75">
      <c r="F457" s="16"/>
      <c r="G457" s="16"/>
      <c r="H457" s="16"/>
      <c r="I457" s="16"/>
      <c r="J457" s="16"/>
    </row>
    <row r="458" spans="6:10" ht="12.75">
      <c r="F458" s="16"/>
      <c r="G458" s="16"/>
      <c r="H458" s="16"/>
      <c r="I458" s="16"/>
      <c r="J458" s="16"/>
    </row>
    <row r="459" spans="6:10" ht="12.75">
      <c r="F459" s="16"/>
      <c r="G459" s="16"/>
      <c r="H459" s="16"/>
      <c r="I459" s="16"/>
      <c r="J459" s="16"/>
    </row>
    <row r="460" spans="6:10" ht="12.75">
      <c r="F460" s="16"/>
      <c r="G460" s="16"/>
      <c r="H460" s="16"/>
      <c r="I460" s="16"/>
      <c r="J460" s="16"/>
    </row>
    <row r="461" spans="6:10" ht="12.75">
      <c r="F461" s="16"/>
      <c r="G461" s="16"/>
      <c r="H461" s="16"/>
      <c r="I461" s="16"/>
      <c r="J461" s="16"/>
    </row>
    <row r="462" spans="6:10" ht="12.75">
      <c r="F462" s="16"/>
      <c r="G462" s="16"/>
      <c r="H462" s="16"/>
      <c r="I462" s="16"/>
      <c r="J462" s="16"/>
    </row>
    <row r="463" spans="6:10" ht="12.75">
      <c r="F463" s="17"/>
      <c r="G463" s="17"/>
      <c r="H463" s="17"/>
      <c r="I463" s="17"/>
      <c r="J463" s="17"/>
    </row>
    <row r="464" spans="6:10" ht="12.75">
      <c r="F464" s="17"/>
      <c r="G464" s="17"/>
      <c r="H464" s="17"/>
      <c r="I464" s="17"/>
      <c r="J464" s="17"/>
    </row>
    <row r="465" spans="6:10" ht="12.75">
      <c r="F465" s="17"/>
      <c r="G465" s="17"/>
      <c r="H465" s="17"/>
      <c r="I465" s="17"/>
      <c r="J465" s="17"/>
    </row>
    <row r="466" spans="6:10" ht="12.75">
      <c r="F466" s="17"/>
      <c r="G466" s="17"/>
      <c r="H466" s="17"/>
      <c r="I466" s="17"/>
      <c r="J466" s="17"/>
    </row>
    <row r="467" spans="6:10" ht="12.75">
      <c r="F467" s="17"/>
      <c r="G467" s="17"/>
      <c r="H467" s="17"/>
      <c r="I467" s="17"/>
      <c r="J467" s="17"/>
    </row>
    <row r="468" spans="6:10" ht="12.75">
      <c r="F468" s="17"/>
      <c r="G468" s="17"/>
      <c r="H468" s="17"/>
      <c r="I468" s="17"/>
      <c r="J468" s="17"/>
    </row>
    <row r="469" spans="6:10" ht="12.75">
      <c r="F469" s="17"/>
      <c r="G469" s="17"/>
      <c r="H469" s="17"/>
      <c r="I469" s="17"/>
      <c r="J469" s="17"/>
    </row>
    <row r="470" spans="6:10" ht="12.75">
      <c r="F470" s="17"/>
      <c r="G470" s="17"/>
      <c r="H470" s="17"/>
      <c r="I470" s="17"/>
      <c r="J470" s="17"/>
    </row>
    <row r="471" spans="6:10" ht="12.75">
      <c r="F471" s="17"/>
      <c r="G471" s="17"/>
      <c r="H471" s="17"/>
      <c r="I471" s="17"/>
      <c r="J471" s="17"/>
    </row>
    <row r="472" spans="6:10" ht="12.75">
      <c r="F472" s="17"/>
      <c r="G472" s="17"/>
      <c r="H472" s="17"/>
      <c r="I472" s="17"/>
      <c r="J472" s="17"/>
    </row>
    <row r="473" spans="6:10" ht="12.75">
      <c r="F473" s="17"/>
      <c r="G473" s="17"/>
      <c r="H473" s="17"/>
      <c r="I473" s="17"/>
      <c r="J473" s="17"/>
    </row>
    <row r="474" spans="6:10" ht="12.75">
      <c r="F474" s="17"/>
      <c r="G474" s="17"/>
      <c r="H474" s="17"/>
      <c r="I474" s="17"/>
      <c r="J474" s="17"/>
    </row>
    <row r="475" spans="6:10" ht="12.75">
      <c r="F475" s="17"/>
      <c r="G475" s="17"/>
      <c r="H475" s="17"/>
      <c r="I475" s="17"/>
      <c r="J475" s="17"/>
    </row>
    <row r="476" spans="6:10" ht="12.75">
      <c r="F476" s="17"/>
      <c r="G476" s="17"/>
      <c r="H476" s="17"/>
      <c r="I476" s="17"/>
      <c r="J476" s="17"/>
    </row>
    <row r="477" spans="6:10" ht="12.75">
      <c r="F477" s="17"/>
      <c r="G477" s="17"/>
      <c r="H477" s="17"/>
      <c r="I477" s="17"/>
      <c r="J477" s="17"/>
    </row>
    <row r="478" spans="6:10" ht="12.75">
      <c r="F478" s="17"/>
      <c r="G478" s="17"/>
      <c r="H478" s="17"/>
      <c r="I478" s="17"/>
      <c r="J478" s="17"/>
    </row>
    <row r="479" spans="6:10" ht="12.75">
      <c r="F479" s="17"/>
      <c r="G479" s="17"/>
      <c r="H479" s="17"/>
      <c r="I479" s="17"/>
      <c r="J479" s="17"/>
    </row>
    <row r="480" spans="6:10" ht="12.75">
      <c r="F480" s="17"/>
      <c r="G480" s="17"/>
      <c r="H480" s="17"/>
      <c r="I480" s="17"/>
      <c r="J480" s="17"/>
    </row>
    <row r="481" spans="6:10" ht="12.75">
      <c r="F481" s="17"/>
      <c r="G481" s="17"/>
      <c r="H481" s="17"/>
      <c r="I481" s="17"/>
      <c r="J481" s="17"/>
    </row>
    <row r="482" spans="6:10" ht="12.75">
      <c r="F482" s="17"/>
      <c r="G482" s="17"/>
      <c r="H482" s="17"/>
      <c r="I482" s="17"/>
      <c r="J482" s="17"/>
    </row>
    <row r="483" spans="6:10" ht="12.75">
      <c r="F483" s="17"/>
      <c r="G483" s="17"/>
      <c r="H483" s="17"/>
      <c r="I483" s="17"/>
      <c r="J483" s="17"/>
    </row>
    <row r="484" spans="6:10" ht="12.75">
      <c r="F484" s="17"/>
      <c r="G484" s="17"/>
      <c r="H484" s="17"/>
      <c r="I484" s="17"/>
      <c r="J484" s="17"/>
    </row>
    <row r="485" spans="6:10" ht="12.75">
      <c r="F485" s="17"/>
      <c r="G485" s="17"/>
      <c r="H485" s="17"/>
      <c r="I485" s="17"/>
      <c r="J485" s="17"/>
    </row>
    <row r="486" spans="6:10" ht="12.75">
      <c r="F486" s="17"/>
      <c r="G486" s="17"/>
      <c r="H486" s="17"/>
      <c r="I486" s="17"/>
      <c r="J486" s="17"/>
    </row>
    <row r="487" spans="6:10" ht="12.75">
      <c r="F487" s="17"/>
      <c r="G487" s="17"/>
      <c r="H487" s="17"/>
      <c r="I487" s="17"/>
      <c r="J487" s="17"/>
    </row>
    <row r="488" spans="6:10" ht="12.75">
      <c r="F488" s="17"/>
      <c r="G488" s="17"/>
      <c r="H488" s="17"/>
      <c r="I488" s="17"/>
      <c r="J488" s="17"/>
    </row>
    <row r="489" spans="6:10" ht="12.75">
      <c r="F489" s="17"/>
      <c r="G489" s="17"/>
      <c r="H489" s="17"/>
      <c r="I489" s="17"/>
      <c r="J489" s="17"/>
    </row>
    <row r="490" spans="6:10" ht="12.75">
      <c r="F490" s="17"/>
      <c r="G490" s="17"/>
      <c r="H490" s="17"/>
      <c r="I490" s="17"/>
      <c r="J490" s="17"/>
    </row>
    <row r="491" spans="6:10" ht="12.75">
      <c r="F491" s="17"/>
      <c r="G491" s="17"/>
      <c r="H491" s="17"/>
      <c r="I491" s="17"/>
      <c r="J491" s="17"/>
    </row>
    <row r="492" spans="6:10" ht="12.75">
      <c r="F492" s="17"/>
      <c r="G492" s="17"/>
      <c r="H492" s="17"/>
      <c r="I492" s="17"/>
      <c r="J492" s="17"/>
    </row>
    <row r="493" spans="6:10" ht="12.75">
      <c r="F493" s="17"/>
      <c r="G493" s="17"/>
      <c r="H493" s="17"/>
      <c r="I493" s="17"/>
      <c r="J493" s="17"/>
    </row>
    <row r="494" spans="6:10" ht="12.75">
      <c r="F494" s="17"/>
      <c r="G494" s="17"/>
      <c r="H494" s="17"/>
      <c r="I494" s="17"/>
      <c r="J494" s="17"/>
    </row>
    <row r="495" spans="6:10" ht="12.75">
      <c r="F495" s="17"/>
      <c r="G495" s="17"/>
      <c r="H495" s="17"/>
      <c r="I495" s="17"/>
      <c r="J495" s="17"/>
    </row>
    <row r="496" spans="6:10" ht="12.75">
      <c r="F496" s="17"/>
      <c r="G496" s="17"/>
      <c r="H496" s="17"/>
      <c r="I496" s="17"/>
      <c r="J496" s="17"/>
    </row>
    <row r="497" spans="6:10" ht="12.75">
      <c r="F497" s="17"/>
      <c r="G497" s="17"/>
      <c r="H497" s="17"/>
      <c r="I497" s="17"/>
      <c r="J497" s="17"/>
    </row>
    <row r="498" spans="6:10" ht="12.75">
      <c r="F498" s="17"/>
      <c r="G498" s="17"/>
      <c r="H498" s="17"/>
      <c r="I498" s="17"/>
      <c r="J498" s="17"/>
    </row>
    <row r="499" spans="6:10" ht="12.75">
      <c r="F499" s="17"/>
      <c r="G499" s="17"/>
      <c r="H499" s="17"/>
      <c r="I499" s="17"/>
      <c r="J499" s="17"/>
    </row>
    <row r="500" spans="6:10" ht="12.75">
      <c r="F500" s="17"/>
      <c r="G500" s="17"/>
      <c r="H500" s="17"/>
      <c r="I500" s="17"/>
      <c r="J500" s="17"/>
    </row>
    <row r="501" spans="6:10" ht="12.75">
      <c r="F501" s="17"/>
      <c r="G501" s="17"/>
      <c r="H501" s="17"/>
      <c r="I501" s="17"/>
      <c r="J501" s="17"/>
    </row>
    <row r="502" spans="6:10" ht="12.75">
      <c r="F502" s="17"/>
      <c r="G502" s="17"/>
      <c r="H502" s="17"/>
      <c r="I502" s="17"/>
      <c r="J502" s="17"/>
    </row>
    <row r="503" spans="6:10" ht="12.75">
      <c r="F503" s="17"/>
      <c r="G503" s="17"/>
      <c r="H503" s="17"/>
      <c r="I503" s="17"/>
      <c r="J503" s="17"/>
    </row>
    <row r="504" spans="6:10" ht="12.75">
      <c r="F504" s="17"/>
      <c r="G504" s="17"/>
      <c r="H504" s="17"/>
      <c r="I504" s="17"/>
      <c r="J504" s="17"/>
    </row>
    <row r="505" spans="6:10" ht="12.75">
      <c r="F505" s="17"/>
      <c r="G505" s="17"/>
      <c r="H505" s="17"/>
      <c r="I505" s="17"/>
      <c r="J505" s="17"/>
    </row>
    <row r="506" spans="6:10" ht="12.75">
      <c r="F506" s="17"/>
      <c r="G506" s="17"/>
      <c r="H506" s="17"/>
      <c r="I506" s="17"/>
      <c r="J506" s="17"/>
    </row>
    <row r="507" spans="6:10" ht="12.75">
      <c r="F507" s="17"/>
      <c r="G507" s="17"/>
      <c r="H507" s="17"/>
      <c r="I507" s="17"/>
      <c r="J507" s="17"/>
    </row>
    <row r="508" spans="6:10" ht="12.75">
      <c r="F508" s="17"/>
      <c r="G508" s="17"/>
      <c r="H508" s="17"/>
      <c r="I508" s="17"/>
      <c r="J508" s="17"/>
    </row>
    <row r="509" spans="6:10" ht="12.75">
      <c r="F509" s="17"/>
      <c r="G509" s="17"/>
      <c r="H509" s="17"/>
      <c r="I509" s="17"/>
      <c r="J509" s="17"/>
    </row>
    <row r="510" spans="6:10" ht="12.75">
      <c r="F510" s="17"/>
      <c r="G510" s="17"/>
      <c r="H510" s="17"/>
      <c r="I510" s="17"/>
      <c r="J510" s="17"/>
    </row>
    <row r="511" spans="6:10" ht="12.75">
      <c r="F511" s="17"/>
      <c r="G511" s="17"/>
      <c r="H511" s="17"/>
      <c r="I511" s="17"/>
      <c r="J511" s="17"/>
    </row>
    <row r="512" spans="6:10" ht="12.75">
      <c r="F512" s="17"/>
      <c r="G512" s="17"/>
      <c r="H512" s="17"/>
      <c r="I512" s="17"/>
      <c r="J512" s="17"/>
    </row>
    <row r="513" spans="6:10" ht="12.75">
      <c r="F513" s="17"/>
      <c r="G513" s="17"/>
      <c r="H513" s="17"/>
      <c r="I513" s="17"/>
      <c r="J513" s="17"/>
    </row>
    <row r="514" spans="6:10" ht="12.75">
      <c r="F514" s="17"/>
      <c r="G514" s="17"/>
      <c r="H514" s="17"/>
      <c r="I514" s="17"/>
      <c r="J514" s="17"/>
    </row>
    <row r="515" spans="6:10" ht="12.75">
      <c r="F515" s="17"/>
      <c r="G515" s="17"/>
      <c r="H515" s="17"/>
      <c r="I515" s="17"/>
      <c r="J515" s="17"/>
    </row>
    <row r="516" spans="6:10" ht="12.75">
      <c r="F516" s="17"/>
      <c r="G516" s="17"/>
      <c r="H516" s="17"/>
      <c r="I516" s="17"/>
      <c r="J516" s="17"/>
    </row>
    <row r="517" spans="6:10" ht="12.75">
      <c r="F517" s="17"/>
      <c r="G517" s="17"/>
      <c r="H517" s="17"/>
      <c r="I517" s="17"/>
      <c r="J517" s="17"/>
    </row>
    <row r="518" spans="6:10" ht="12.75">
      <c r="F518" s="17"/>
      <c r="G518" s="17"/>
      <c r="H518" s="17"/>
      <c r="I518" s="17"/>
      <c r="J518" s="17"/>
    </row>
    <row r="519" spans="6:10" ht="12.75">
      <c r="F519" s="17"/>
      <c r="G519" s="17"/>
      <c r="H519" s="17"/>
      <c r="I519" s="17"/>
      <c r="J519" s="17"/>
    </row>
    <row r="520" spans="6:10" ht="12.75">
      <c r="F520" s="17"/>
      <c r="G520" s="17"/>
      <c r="H520" s="17"/>
      <c r="I520" s="17"/>
      <c r="J520" s="17"/>
    </row>
    <row r="521" spans="6:10" ht="12.75">
      <c r="F521" s="17"/>
      <c r="G521" s="17"/>
      <c r="H521" s="17"/>
      <c r="I521" s="17"/>
      <c r="J521" s="17"/>
    </row>
    <row r="522" spans="6:10" ht="12.75">
      <c r="F522" s="17"/>
      <c r="G522" s="17"/>
      <c r="H522" s="17"/>
      <c r="I522" s="17"/>
      <c r="J522" s="17"/>
    </row>
    <row r="523" spans="6:10" ht="12.75">
      <c r="F523" s="17"/>
      <c r="G523" s="17"/>
      <c r="H523" s="17"/>
      <c r="I523" s="17"/>
      <c r="J523" s="17"/>
    </row>
    <row r="524" spans="6:10" ht="12.75">
      <c r="F524" s="17"/>
      <c r="G524" s="17"/>
      <c r="H524" s="17"/>
      <c r="I524" s="17"/>
      <c r="J524" s="17"/>
    </row>
    <row r="525" spans="6:10" ht="12.75">
      <c r="F525" s="17"/>
      <c r="G525" s="17"/>
      <c r="H525" s="17"/>
      <c r="I525" s="17"/>
      <c r="J525" s="17"/>
    </row>
    <row r="526" spans="6:10" ht="12.75">
      <c r="F526" s="17"/>
      <c r="G526" s="17"/>
      <c r="H526" s="17"/>
      <c r="I526" s="17"/>
      <c r="J526" s="17"/>
    </row>
    <row r="527" spans="6:10" ht="12.75">
      <c r="F527" s="17"/>
      <c r="G527" s="17"/>
      <c r="H527" s="17"/>
      <c r="I527" s="17"/>
      <c r="J527" s="17"/>
    </row>
  </sheetData>
  <sheetProtection/>
  <mergeCells count="6">
    <mergeCell ref="A5:J5"/>
    <mergeCell ref="I3:J3"/>
    <mergeCell ref="E1:F1"/>
    <mergeCell ref="E3:F3"/>
    <mergeCell ref="I1:J1"/>
    <mergeCell ref="I2:J2"/>
  </mergeCells>
  <printOptions/>
  <pageMargins left="0.25" right="0.25" top="0.75" bottom="0.75" header="0.3" footer="0.3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zs</cp:lastModifiedBy>
  <cp:lastPrinted>2020-01-24T07:16:18Z</cp:lastPrinted>
  <dcterms:created xsi:type="dcterms:W3CDTF">2011-04-19T06:08:03Z</dcterms:created>
  <dcterms:modified xsi:type="dcterms:W3CDTF">2021-05-28T06:28:24Z</dcterms:modified>
  <cp:category/>
  <cp:version/>
  <cp:contentType/>
  <cp:contentStatus/>
</cp:coreProperties>
</file>