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2" sheetId="1" r:id="rId1"/>
  </sheets>
  <definedNames>
    <definedName name="_xlnm.Print_Titles" localSheetId="0">'Лист2'!$16:$16</definedName>
  </definedNames>
  <calcPr fullCalcOnLoad="1"/>
</workbook>
</file>

<file path=xl/sharedStrings.xml><?xml version="1.0" encoding="utf-8"?>
<sst xmlns="http://schemas.openxmlformats.org/spreadsheetml/2006/main" count="72" uniqueCount="53">
  <si>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</si>
  <si>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</si>
  <si>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</si>
  <si>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</si>
  <si>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</si>
  <si>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-</t>
  </si>
  <si>
    <t>тыс. рублей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</si>
  <si>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</si>
  <si>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</si>
  <si>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</si>
  <si>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от                                 №</t>
  </si>
  <si>
    <t>За счет средств бюджета округа</t>
  </si>
  <si>
    <t>За счет средств краевого бюджета</t>
  </si>
  <si>
    <t>1.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</si>
  <si>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</si>
  <si>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1.1.</t>
  </si>
  <si>
    <t>Содержание автомобильных дорог общего пользования и искусственных сооружений на них между населенными пунктами округа</t>
  </si>
  <si>
    <t>1.2.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</si>
  <si>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</si>
  <si>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1.3.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</si>
  <si>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</si>
  <si>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1.4.</t>
  </si>
  <si>
    <t>Содержание автомобильных дорог общего пользования и искусственных сооружений на территории п. Яйва</t>
  </si>
  <si>
    <t>2.</t>
  </si>
  <si>
    <t>Ремонт автомобильных дорог общего пользования и искусственных сооружений на них, в том числе:</t>
  </si>
  <si>
    <t>2.1.</t>
  </si>
  <si>
    <t>Ремонт участков автомобильной дороги общего пользования местного значения Кунгур – Соликамск – Усть-Игум (Постановление Правительства Пермского края от 16.07.2019 № 479-п)</t>
  </si>
  <si>
    <t>2.2.</t>
  </si>
  <si>
    <t>Ремонт участков автомобильной дороги общего пользования местного значения Яйва – Скопкортная - Чикман</t>
  </si>
  <si>
    <t>2.3.</t>
  </si>
  <si>
    <t>Ремонт участков автомобильных дорог общего пользования местного значения по ул. Коммунистическая и ул. Энергетиков п. Яйва</t>
  </si>
  <si>
    <t>2.4.</t>
  </si>
  <si>
    <t>Ремонт участков автомобильных дорог общего пользования местного значения по ул. Войкова и ул. Островского, от пересечения с ул. Кирова до пересечения с ул. Ленина в г. Александровске</t>
  </si>
  <si>
    <t>2.5.</t>
  </si>
  <si>
    <t xml:space="preserve">Ремонт автомобильной дороги местного значения в г. Александровске по ул. Ленина: участок от пересечения с ул. Войкова до пересечения с ул. Калинина; участок от пересечения с ул. Чернышевского до здания № 39 по ул. Ленина; участок между домами № 28 и № 30 по ул. Ленина </t>
  </si>
  <si>
    <t>2.6.</t>
  </si>
  <si>
    <t>Ремонт участка автомобильной дороги общего пользования местного значения по ул. Советская в п. Всеволодо-Вильва от ул. Лоскутова до ул. Пролетарская</t>
  </si>
  <si>
    <t>2.7.</t>
  </si>
  <si>
    <t>Ремонт участков автомобильной дороги общего пользования местного значения Кунгур – Соликамск – Усть-Игум (Постановление Правительства Пермского края от 07.08.2019 № 524-п)</t>
  </si>
  <si>
    <t>2.8.</t>
  </si>
  <si>
    <t>Ремонт дороги по ул. Комсомольская в п. Скопкортная</t>
  </si>
  <si>
    <t>2.9.</t>
  </si>
  <si>
    <t>Ремонт участков автомобильной дороги общего пользования местного значения Кунгур – Соликамск – Усть-Игум (Постановление Правительства Пермского края от 15.10.2019 №739-п )</t>
  </si>
  <si>
    <t>2.10.</t>
  </si>
  <si>
    <t>Ремонт участка автомобильной дороги общего пользования местного значения по ул. Советская п. Всеволодо-Вильва</t>
  </si>
  <si>
    <t>2.11.</t>
  </si>
  <si>
    <t>Ремонт автомобильных дорог в районе Залог</t>
  </si>
  <si>
    <t>2.12.</t>
  </si>
  <si>
    <t>Ремонт автомобильных дорог и участков автомобильных дорог в рамках софинансирования (экономия 2020 года)</t>
  </si>
  <si>
    <t xml:space="preserve"> Отчет об использовании бюджетных ассигнований муниципального дорожного фонда Александровского муниципального округа за 2020 год.
</t>
  </si>
  <si>
    <t>Приложение 9</t>
  </si>
  <si>
    <t>к решению Думы</t>
  </si>
  <si>
    <t xml:space="preserve">от                            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</si>
</sst>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53" applyFont="1">
      <alignment/>
      <protection/>
    </xf>
    <xf numFmtId="22" fontId="7" fillId="0" borderId="0" xfId="53" applyNumberFormat="1" applyFont="1" applyFill="1" applyAlignment="1">
      <alignment horizontal="left"/>
      <protection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0" zoomScaleNormal="70" zoomScalePageLayoutView="0" workbookViewId="0" topLeftCell="A1">
      <selection activeCell="A16" sqref="A16:IV16"/>
    </sheetView>
  </sheetViews>
  <sheetFormatPr defaultColWidth="9.00390625" defaultRowHeight="12.75"/>
  <cols>
    <col min="1" max="1" width="7.75390625" style="7" customWidth="1"/>
    <col min="2" max="2" width="41.875" style="7" customWidth="1"/>
    <col min="3" max="3" width="17.25390625" style="7" customWidth="1"/>
    <col min="4" max="4" width="19.125" style="7" customWidth="1"/>
    <col min="5" max="5" width="17.875" style="7" customWidth="1"/>
    <col min="6" max="8" width="18.75390625" style="7" customWidth="1"/>
    <col min="9" max="11" width="21.375" style="7" customWidth="1"/>
    <col min="12" max="14" width="21.875" style="7" customWidth="1"/>
    <col min="15" max="15" width="26.00390625" style="7" customWidth="1"/>
    <col min="16" max="16" width="22.125" style="7" customWidth="1"/>
    <col min="17" max="17" width="18.875" style="7" customWidth="1"/>
    <col min="18" max="16384" width="9.125" style="7" customWidth="1"/>
  </cols>
  <sheetData>
    <row r="1" spans="1:17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9" t="s">
        <v>50</v>
      </c>
      <c r="Q1"/>
    </row>
    <row r="2" spans="1:17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0" t="s">
        <v>51</v>
      </c>
      <c r="Q2"/>
    </row>
    <row r="3" spans="1:17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M3" s="8"/>
      <c r="N3" s="8"/>
      <c r="O3" s="8"/>
      <c r="P3" s="30"/>
      <c r="Q3"/>
    </row>
    <row r="4" spans="1:17" ht="18.7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  <c r="M4" s="8"/>
      <c r="N4" s="8"/>
      <c r="O4" s="8"/>
      <c r="P4" s="31" t="s">
        <v>52</v>
      </c>
      <c r="Q4"/>
    </row>
    <row r="5" spans="1:16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9"/>
      <c r="M5" s="9"/>
      <c r="N5" s="9"/>
      <c r="O5" s="8"/>
      <c r="P5" s="12" t="s">
        <v>10</v>
      </c>
    </row>
    <row r="6" spans="1:16" ht="18.7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O6" s="6"/>
      <c r="P6" s="6"/>
    </row>
    <row r="7" spans="1:16" ht="15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8.75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8.75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39" customHeight="1">
      <c r="A10" s="32" t="s">
        <v>49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6" ht="7.5" customHeight="1" hidden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6"/>
    </row>
    <row r="12" spans="1:16" ht="18.75" hidden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6"/>
    </row>
    <row r="13" ht="12.75" hidden="1"/>
    <row r="14" spans="15:17" ht="15.75">
      <c r="O14" s="10"/>
      <c r="Q14" s="10" t="s">
        <v>6</v>
      </c>
    </row>
    <row r="15" spans="1:17" ht="78.75">
      <c r="A15" s="1" t="s">
        <v>0</v>
      </c>
      <c r="B15" s="2" t="s">
        <v>3</v>
      </c>
      <c r="C15" s="2" t="s">
        <v>1</v>
      </c>
      <c r="D15" s="13" t="s">
        <v>11</v>
      </c>
      <c r="E15" s="13" t="s">
        <v>12</v>
      </c>
      <c r="F15" s="2" t="s">
        <v>8</v>
      </c>
      <c r="G15" s="13" t="s">
        <v>11</v>
      </c>
      <c r="H15" s="13" t="s">
        <v>12</v>
      </c>
      <c r="I15" s="2" t="s">
        <v>4</v>
      </c>
      <c r="J15" s="13" t="s">
        <v>11</v>
      </c>
      <c r="K15" s="13" t="s">
        <v>12</v>
      </c>
      <c r="L15" s="2" t="s">
        <v>7</v>
      </c>
      <c r="M15" s="13" t="s">
        <v>11</v>
      </c>
      <c r="N15" s="13" t="s">
        <v>12</v>
      </c>
      <c r="O15" s="11" t="s">
        <v>9</v>
      </c>
      <c r="P15" s="13" t="s">
        <v>11</v>
      </c>
      <c r="Q15" s="13" t="s">
        <v>12</v>
      </c>
    </row>
    <row r="16" spans="1:17" s="36" customFormat="1" ht="12.75">
      <c r="A16" s="34">
        <v>1</v>
      </c>
      <c r="B16" s="35">
        <v>2</v>
      </c>
      <c r="C16" s="35">
        <v>3</v>
      </c>
      <c r="D16" s="35">
        <v>4</v>
      </c>
      <c r="E16" s="34">
        <v>5</v>
      </c>
      <c r="F16" s="35">
        <v>6</v>
      </c>
      <c r="G16" s="35">
        <v>7</v>
      </c>
      <c r="H16" s="35">
        <v>8</v>
      </c>
      <c r="I16" s="35">
        <v>12</v>
      </c>
      <c r="J16" s="34">
        <v>13</v>
      </c>
      <c r="K16" s="35">
        <v>14</v>
      </c>
      <c r="L16" s="35">
        <v>15</v>
      </c>
      <c r="M16" s="35">
        <v>16</v>
      </c>
      <c r="N16" s="34">
        <v>17</v>
      </c>
      <c r="O16" s="35">
        <v>18</v>
      </c>
      <c r="P16" s="35">
        <v>19</v>
      </c>
      <c r="Q16" s="35">
        <v>20</v>
      </c>
    </row>
    <row r="17" spans="1:17" ht="79.5" customHeight="1">
      <c r="A17" s="14" t="s">
        <v>13</v>
      </c>
      <c r="B17" s="15" t="s">
        <v>14</v>
      </c>
      <c r="C17" s="16">
        <f>C18+C19+C20+C21</f>
        <v>24904.62</v>
      </c>
      <c r="D17" s="17">
        <f>D18+D19+D20+D21</f>
        <v>24904.62</v>
      </c>
      <c r="E17" s="17">
        <v>0</v>
      </c>
      <c r="F17" s="17">
        <f aca="true" t="shared" si="0" ref="F17:F32">G17+H17</f>
        <v>31453.809999999998</v>
      </c>
      <c r="G17" s="17">
        <f>G18+G19+G20+G21</f>
        <v>31453.809999999998</v>
      </c>
      <c r="H17" s="17">
        <v>0</v>
      </c>
      <c r="I17" s="16">
        <f>I18+I19+I20+I21</f>
        <v>31297.620000000003</v>
      </c>
      <c r="J17" s="16">
        <f>J18+J19+J20+J21</f>
        <v>31297.620000000003</v>
      </c>
      <c r="K17" s="16">
        <v>0</v>
      </c>
      <c r="L17" s="16">
        <f>I17/F17*100</f>
        <v>99.50343058599262</v>
      </c>
      <c r="M17" s="16">
        <f>J17/G17*100</f>
        <v>99.50343058599262</v>
      </c>
      <c r="N17" s="16">
        <v>0</v>
      </c>
      <c r="O17" s="16">
        <f>I17-F17</f>
        <v>-156.18999999999505</v>
      </c>
      <c r="P17" s="18">
        <f>J17-G17</f>
        <v>-156.18999999999505</v>
      </c>
      <c r="Q17" s="18">
        <f>K17-H17</f>
        <v>0</v>
      </c>
    </row>
    <row r="18" spans="1:17" ht="67.5" customHeight="1">
      <c r="A18" s="3" t="s">
        <v>15</v>
      </c>
      <c r="B18" s="19" t="s">
        <v>16</v>
      </c>
      <c r="C18" s="4">
        <v>13592.51</v>
      </c>
      <c r="D18" s="20">
        <v>13592.51</v>
      </c>
      <c r="E18" s="20">
        <v>0</v>
      </c>
      <c r="F18" s="20">
        <f t="shared" si="0"/>
        <v>13822.36</v>
      </c>
      <c r="G18" s="20">
        <v>13822.36</v>
      </c>
      <c r="H18" s="20">
        <v>0</v>
      </c>
      <c r="I18" s="21">
        <f aca="true" t="shared" si="1" ref="I18:I23">J18+K18</f>
        <v>13822.36</v>
      </c>
      <c r="J18" s="21">
        <v>13822.36</v>
      </c>
      <c r="K18" s="21">
        <v>0</v>
      </c>
      <c r="L18" s="4">
        <f aca="true" t="shared" si="2" ref="L18:L34">I18/F18*100</f>
        <v>100</v>
      </c>
      <c r="M18" s="4">
        <f aca="true" t="shared" si="3" ref="M18:M35">J18/G18*100</f>
        <v>100</v>
      </c>
      <c r="N18" s="4">
        <v>0</v>
      </c>
      <c r="O18" s="4">
        <f aca="true" t="shared" si="4" ref="O18:O35">I18-F18</f>
        <v>0</v>
      </c>
      <c r="P18" s="21">
        <f aca="true" t="shared" si="5" ref="P18:P35">J18-G18</f>
        <v>0</v>
      </c>
      <c r="Q18" s="18">
        <f aca="true" t="shared" si="6" ref="Q18:Q35">K18-H18</f>
        <v>0</v>
      </c>
    </row>
    <row r="19" spans="1:17" ht="84" customHeight="1">
      <c r="A19" s="3" t="s">
        <v>17</v>
      </c>
      <c r="B19" s="19" t="s">
        <v>18</v>
      </c>
      <c r="C19" s="4">
        <v>4590.94</v>
      </c>
      <c r="D19" s="20">
        <v>4590.94</v>
      </c>
      <c r="E19" s="20">
        <v>0</v>
      </c>
      <c r="F19" s="20">
        <f t="shared" si="0"/>
        <v>8854.99</v>
      </c>
      <c r="G19" s="20">
        <v>8854.99</v>
      </c>
      <c r="H19" s="20">
        <v>0</v>
      </c>
      <c r="I19" s="21">
        <f t="shared" si="1"/>
        <v>8854.72</v>
      </c>
      <c r="J19" s="5">
        <v>8854.72</v>
      </c>
      <c r="K19" s="5">
        <v>0</v>
      </c>
      <c r="L19" s="4">
        <v>99.99</v>
      </c>
      <c r="M19" s="4">
        <v>99.99</v>
      </c>
      <c r="N19" s="4">
        <v>0</v>
      </c>
      <c r="O19" s="4">
        <f t="shared" si="4"/>
        <v>-0.27000000000043656</v>
      </c>
      <c r="P19" s="21">
        <f t="shared" si="5"/>
        <v>-0.27000000000043656</v>
      </c>
      <c r="Q19" s="18">
        <f t="shared" si="6"/>
        <v>0</v>
      </c>
    </row>
    <row r="20" spans="1:17" ht="84" customHeight="1">
      <c r="A20" s="3" t="s">
        <v>19</v>
      </c>
      <c r="B20" s="19" t="s">
        <v>20</v>
      </c>
      <c r="C20" s="4">
        <v>3363.53</v>
      </c>
      <c r="D20" s="20">
        <v>3363.53</v>
      </c>
      <c r="E20" s="20">
        <v>0</v>
      </c>
      <c r="F20" s="20">
        <f t="shared" si="0"/>
        <v>3563.53</v>
      </c>
      <c r="G20" s="20">
        <v>3563.53</v>
      </c>
      <c r="H20" s="20">
        <v>0</v>
      </c>
      <c r="I20" s="21">
        <f t="shared" si="1"/>
        <v>3563.53</v>
      </c>
      <c r="J20" s="5">
        <v>3563.53</v>
      </c>
      <c r="K20" s="5">
        <v>0</v>
      </c>
      <c r="L20" s="4">
        <f t="shared" si="2"/>
        <v>100</v>
      </c>
      <c r="M20" s="4">
        <f t="shared" si="3"/>
        <v>100</v>
      </c>
      <c r="N20" s="4">
        <v>0</v>
      </c>
      <c r="O20" s="4">
        <f t="shared" si="4"/>
        <v>0</v>
      </c>
      <c r="P20" s="21">
        <f t="shared" si="5"/>
        <v>0</v>
      </c>
      <c r="Q20" s="18">
        <f t="shared" si="6"/>
        <v>0</v>
      </c>
    </row>
    <row r="21" spans="1:17" ht="51.75" customHeight="1">
      <c r="A21" s="3" t="s">
        <v>21</v>
      </c>
      <c r="B21" s="19" t="s">
        <v>22</v>
      </c>
      <c r="C21" s="4">
        <v>3357.64</v>
      </c>
      <c r="D21" s="20">
        <v>3357.64</v>
      </c>
      <c r="E21" s="20">
        <v>0</v>
      </c>
      <c r="F21" s="20">
        <f t="shared" si="0"/>
        <v>5212.93</v>
      </c>
      <c r="G21" s="20">
        <v>5212.93</v>
      </c>
      <c r="H21" s="20">
        <v>0</v>
      </c>
      <c r="I21" s="21">
        <f t="shared" si="1"/>
        <v>5057.01</v>
      </c>
      <c r="J21" s="5">
        <v>5057.01</v>
      </c>
      <c r="K21" s="5">
        <v>0</v>
      </c>
      <c r="L21" s="4">
        <f t="shared" si="2"/>
        <v>97.00897575835471</v>
      </c>
      <c r="M21" s="4">
        <f t="shared" si="3"/>
        <v>97.00897575835471</v>
      </c>
      <c r="N21" s="4">
        <v>0</v>
      </c>
      <c r="O21" s="4">
        <f t="shared" si="4"/>
        <v>-155.92000000000007</v>
      </c>
      <c r="P21" s="21">
        <f t="shared" si="5"/>
        <v>-155.92000000000007</v>
      </c>
      <c r="Q21" s="18">
        <f t="shared" si="6"/>
        <v>0</v>
      </c>
    </row>
    <row r="22" spans="1:17" ht="48" customHeight="1">
      <c r="A22" s="14" t="s">
        <v>23</v>
      </c>
      <c r="B22" s="15" t="s">
        <v>24</v>
      </c>
      <c r="C22" s="16">
        <f>C23+C24+C25+C26+C27+C29+C28+C30</f>
        <v>49344.78</v>
      </c>
      <c r="D22" s="17">
        <f>SUM(D23:D30)</f>
        <v>4934.4800000000005</v>
      </c>
      <c r="E22" s="17">
        <f>SUM(E23:E30)</f>
        <v>44410.3</v>
      </c>
      <c r="F22" s="22">
        <f t="shared" si="0"/>
        <v>108849.72999999998</v>
      </c>
      <c r="G22" s="17">
        <f>G23+G24+G25+G26+G27+G28+G29+G30+G31+G32+G33</f>
        <v>10490.03</v>
      </c>
      <c r="H22" s="17">
        <f>H23+H24+H25+H26+H27+H28+H29+H30+H31+H32+H33+H34</f>
        <v>98359.69999999998</v>
      </c>
      <c r="I22" s="23">
        <f t="shared" si="1"/>
        <v>101560.12999999999</v>
      </c>
      <c r="J22" s="23">
        <f>SUM(J23:J34)</f>
        <v>10490.03</v>
      </c>
      <c r="K22" s="23">
        <f>SUM(K23:K34)</f>
        <v>91070.09999999999</v>
      </c>
      <c r="L22" s="16">
        <f t="shared" si="2"/>
        <v>93.30306101815779</v>
      </c>
      <c r="M22" s="16">
        <f t="shared" si="3"/>
        <v>100</v>
      </c>
      <c r="N22" s="23">
        <f>K22/H22*100</f>
        <v>92.5888346548434</v>
      </c>
      <c r="O22" s="16">
        <f t="shared" si="4"/>
        <v>-7289.599999999991</v>
      </c>
      <c r="P22" s="18">
        <f t="shared" si="5"/>
        <v>0</v>
      </c>
      <c r="Q22" s="18">
        <f t="shared" si="6"/>
        <v>-7289.599999999991</v>
      </c>
    </row>
    <row r="23" spans="1:17" ht="86.25" customHeight="1">
      <c r="A23" s="3" t="s">
        <v>25</v>
      </c>
      <c r="B23" s="24" t="s">
        <v>26</v>
      </c>
      <c r="C23" s="4">
        <v>6219.3</v>
      </c>
      <c r="D23" s="20">
        <v>621.93</v>
      </c>
      <c r="E23" s="20">
        <v>5597.37</v>
      </c>
      <c r="F23" s="20">
        <f t="shared" si="0"/>
        <v>5675.97</v>
      </c>
      <c r="G23" s="20">
        <v>621.93</v>
      </c>
      <c r="H23" s="20">
        <v>5054.04</v>
      </c>
      <c r="I23" s="5">
        <f t="shared" si="1"/>
        <v>5675.97</v>
      </c>
      <c r="J23" s="5">
        <v>621.93</v>
      </c>
      <c r="K23" s="5">
        <v>5054.04</v>
      </c>
      <c r="L23" s="4">
        <f t="shared" si="2"/>
        <v>100</v>
      </c>
      <c r="M23" s="4">
        <f t="shared" si="3"/>
        <v>100</v>
      </c>
      <c r="N23" s="5">
        <f aca="true" t="shared" si="7" ref="N23:N35">K23/H23*100</f>
        <v>100</v>
      </c>
      <c r="O23" s="4">
        <f t="shared" si="4"/>
        <v>0</v>
      </c>
      <c r="P23" s="21">
        <f t="shared" si="5"/>
        <v>0</v>
      </c>
      <c r="Q23" s="21">
        <f t="shared" si="6"/>
        <v>0</v>
      </c>
    </row>
    <row r="24" spans="1:17" ht="48.75" customHeight="1">
      <c r="A24" s="3" t="s">
        <v>27</v>
      </c>
      <c r="B24" s="24" t="s">
        <v>28</v>
      </c>
      <c r="C24" s="4">
        <v>3891.16</v>
      </c>
      <c r="D24" s="20">
        <v>389.12</v>
      </c>
      <c r="E24" s="20">
        <v>3502.04</v>
      </c>
      <c r="F24" s="20">
        <f t="shared" si="0"/>
        <v>2653.77</v>
      </c>
      <c r="G24" s="20">
        <v>389.12</v>
      </c>
      <c r="H24" s="20">
        <v>2264.65</v>
      </c>
      <c r="I24" s="5">
        <f aca="true" t="shared" si="8" ref="I24:I34">J24+K24</f>
        <v>2653.77</v>
      </c>
      <c r="J24" s="5">
        <v>389.12</v>
      </c>
      <c r="K24" s="5">
        <v>2264.65</v>
      </c>
      <c r="L24" s="4">
        <f t="shared" si="2"/>
        <v>100</v>
      </c>
      <c r="M24" s="4">
        <f t="shared" si="3"/>
        <v>100</v>
      </c>
      <c r="N24" s="5">
        <f t="shared" si="7"/>
        <v>100</v>
      </c>
      <c r="O24" s="4">
        <f t="shared" si="4"/>
        <v>0</v>
      </c>
      <c r="P24" s="21">
        <f t="shared" si="5"/>
        <v>0</v>
      </c>
      <c r="Q24" s="21">
        <f t="shared" si="6"/>
        <v>0</v>
      </c>
    </row>
    <row r="25" spans="1:17" ht="72" customHeight="1">
      <c r="A25" s="3" t="s">
        <v>29</v>
      </c>
      <c r="B25" s="24" t="s">
        <v>30</v>
      </c>
      <c r="C25" s="4">
        <v>7230.33</v>
      </c>
      <c r="D25" s="20">
        <v>723.03</v>
      </c>
      <c r="E25" s="20">
        <v>6507.3</v>
      </c>
      <c r="F25" s="20">
        <f t="shared" si="0"/>
        <v>6738.91</v>
      </c>
      <c r="G25" s="20">
        <v>723.03</v>
      </c>
      <c r="H25" s="20">
        <v>6015.88</v>
      </c>
      <c r="I25" s="5">
        <f t="shared" si="8"/>
        <v>6738.91</v>
      </c>
      <c r="J25" s="5">
        <v>723.03</v>
      </c>
      <c r="K25" s="5">
        <v>6015.88</v>
      </c>
      <c r="L25" s="4">
        <f t="shared" si="2"/>
        <v>100</v>
      </c>
      <c r="M25" s="4">
        <f t="shared" si="3"/>
        <v>100</v>
      </c>
      <c r="N25" s="5">
        <f t="shared" si="7"/>
        <v>100</v>
      </c>
      <c r="O25" s="4">
        <f t="shared" si="4"/>
        <v>0</v>
      </c>
      <c r="P25" s="21">
        <f t="shared" si="5"/>
        <v>0</v>
      </c>
      <c r="Q25" s="21">
        <f t="shared" si="6"/>
        <v>0</v>
      </c>
    </row>
    <row r="26" spans="1:17" ht="86.25" customHeight="1">
      <c r="A26" s="3" t="s">
        <v>31</v>
      </c>
      <c r="B26" s="24" t="s">
        <v>32</v>
      </c>
      <c r="C26" s="4">
        <v>4668.21</v>
      </c>
      <c r="D26" s="20">
        <v>466.82</v>
      </c>
      <c r="E26" s="20">
        <v>4201.39</v>
      </c>
      <c r="F26" s="20">
        <f t="shared" si="0"/>
        <v>4644.84</v>
      </c>
      <c r="G26" s="20">
        <v>466.82</v>
      </c>
      <c r="H26" s="20">
        <v>4178.02</v>
      </c>
      <c r="I26" s="5">
        <f t="shared" si="8"/>
        <v>4119.84</v>
      </c>
      <c r="J26" s="5">
        <v>466.82</v>
      </c>
      <c r="K26" s="5">
        <v>3653.02</v>
      </c>
      <c r="L26" s="4">
        <f t="shared" si="2"/>
        <v>88.69713488516288</v>
      </c>
      <c r="M26" s="4">
        <f t="shared" si="3"/>
        <v>100</v>
      </c>
      <c r="N26" s="5">
        <f t="shared" si="7"/>
        <v>87.43423918506852</v>
      </c>
      <c r="O26" s="4">
        <f t="shared" si="4"/>
        <v>-525</v>
      </c>
      <c r="P26" s="21">
        <f t="shared" si="5"/>
        <v>0</v>
      </c>
      <c r="Q26" s="21">
        <f t="shared" si="6"/>
        <v>-525.0000000000005</v>
      </c>
    </row>
    <row r="27" spans="1:17" ht="130.5" customHeight="1">
      <c r="A27" s="3" t="s">
        <v>33</v>
      </c>
      <c r="B27" s="24" t="s">
        <v>34</v>
      </c>
      <c r="C27" s="4">
        <v>16306</v>
      </c>
      <c r="D27" s="20">
        <v>1630.6</v>
      </c>
      <c r="E27" s="20">
        <v>14675.4</v>
      </c>
      <c r="F27" s="20">
        <f t="shared" si="0"/>
        <v>16224.49</v>
      </c>
      <c r="G27" s="20">
        <v>1630.6</v>
      </c>
      <c r="H27" s="20">
        <v>14593.89</v>
      </c>
      <c r="I27" s="5">
        <f t="shared" si="8"/>
        <v>15275.4</v>
      </c>
      <c r="J27" s="5">
        <v>1630.6</v>
      </c>
      <c r="K27" s="5">
        <v>13644.8</v>
      </c>
      <c r="L27" s="4">
        <f t="shared" si="2"/>
        <v>94.15026296666336</v>
      </c>
      <c r="M27" s="4">
        <f t="shared" si="3"/>
        <v>100</v>
      </c>
      <c r="N27" s="5">
        <f t="shared" si="7"/>
        <v>93.49666195921718</v>
      </c>
      <c r="O27" s="4">
        <f t="shared" si="4"/>
        <v>-949.0900000000001</v>
      </c>
      <c r="P27" s="21">
        <f t="shared" si="5"/>
        <v>0</v>
      </c>
      <c r="Q27" s="21">
        <f t="shared" si="6"/>
        <v>-949.0900000000001</v>
      </c>
    </row>
    <row r="28" spans="1:17" ht="70.5" customHeight="1">
      <c r="A28" s="3" t="s">
        <v>35</v>
      </c>
      <c r="B28" s="24" t="s">
        <v>36</v>
      </c>
      <c r="C28" s="4">
        <v>2500</v>
      </c>
      <c r="D28" s="20">
        <v>250</v>
      </c>
      <c r="E28" s="20">
        <v>2250</v>
      </c>
      <c r="F28" s="20">
        <f>G28+H28</f>
        <v>2282.87</v>
      </c>
      <c r="G28" s="20">
        <v>250</v>
      </c>
      <c r="H28" s="20">
        <v>2032.87</v>
      </c>
      <c r="I28" s="5">
        <f t="shared" si="8"/>
        <v>2070.99</v>
      </c>
      <c r="J28" s="5">
        <v>250</v>
      </c>
      <c r="K28" s="5">
        <v>1820.99</v>
      </c>
      <c r="L28" s="4">
        <f t="shared" si="2"/>
        <v>90.71870058303801</v>
      </c>
      <c r="M28" s="4">
        <f t="shared" si="3"/>
        <v>100</v>
      </c>
      <c r="N28" s="5">
        <f t="shared" si="7"/>
        <v>89.57729712180317</v>
      </c>
      <c r="O28" s="4">
        <f t="shared" si="4"/>
        <v>-211.8800000000001</v>
      </c>
      <c r="P28" s="21">
        <f t="shared" si="5"/>
        <v>0</v>
      </c>
      <c r="Q28" s="21">
        <f t="shared" si="6"/>
        <v>-211.87999999999988</v>
      </c>
    </row>
    <row r="29" spans="1:17" ht="87" customHeight="1">
      <c r="A29" s="3" t="s">
        <v>37</v>
      </c>
      <c r="B29" s="24" t="s">
        <v>38</v>
      </c>
      <c r="C29" s="4">
        <v>8438.34</v>
      </c>
      <c r="D29" s="20">
        <v>843.84</v>
      </c>
      <c r="E29" s="20">
        <v>7594.5</v>
      </c>
      <c r="F29" s="20">
        <f t="shared" si="0"/>
        <v>6232.47</v>
      </c>
      <c r="G29" s="20">
        <v>843.83</v>
      </c>
      <c r="H29" s="20">
        <v>5388.64</v>
      </c>
      <c r="I29" s="5">
        <f t="shared" si="8"/>
        <v>6232.47</v>
      </c>
      <c r="J29" s="5">
        <v>843.83</v>
      </c>
      <c r="K29" s="5">
        <v>5388.64</v>
      </c>
      <c r="L29" s="4">
        <f t="shared" si="2"/>
        <v>100</v>
      </c>
      <c r="M29" s="4">
        <f t="shared" si="3"/>
        <v>100</v>
      </c>
      <c r="N29" s="5">
        <f t="shared" si="7"/>
        <v>100</v>
      </c>
      <c r="O29" s="4">
        <f t="shared" si="4"/>
        <v>0</v>
      </c>
      <c r="P29" s="21">
        <f t="shared" si="5"/>
        <v>0</v>
      </c>
      <c r="Q29" s="21">
        <f t="shared" si="6"/>
        <v>0</v>
      </c>
    </row>
    <row r="30" spans="1:17" ht="30.75" customHeight="1">
      <c r="A30" s="3" t="s">
        <v>39</v>
      </c>
      <c r="B30" s="24" t="s">
        <v>40</v>
      </c>
      <c r="C30" s="4">
        <v>91.44</v>
      </c>
      <c r="D30" s="20">
        <v>9.14</v>
      </c>
      <c r="E30" s="20">
        <v>82.3</v>
      </c>
      <c r="F30" s="20">
        <f t="shared" si="0"/>
        <v>91.39</v>
      </c>
      <c r="G30" s="20">
        <v>9.14</v>
      </c>
      <c r="H30" s="20">
        <v>82.25</v>
      </c>
      <c r="I30" s="5">
        <f t="shared" si="8"/>
        <v>91.39</v>
      </c>
      <c r="J30" s="5">
        <v>9.14</v>
      </c>
      <c r="K30" s="5">
        <v>82.25</v>
      </c>
      <c r="L30" s="4">
        <f t="shared" si="2"/>
        <v>100</v>
      </c>
      <c r="M30" s="4">
        <f t="shared" si="3"/>
        <v>100</v>
      </c>
      <c r="N30" s="5">
        <f t="shared" si="7"/>
        <v>100</v>
      </c>
      <c r="O30" s="4">
        <f t="shared" si="4"/>
        <v>0</v>
      </c>
      <c r="P30" s="21">
        <f t="shared" si="5"/>
        <v>0</v>
      </c>
      <c r="Q30" s="21">
        <f t="shared" si="6"/>
        <v>0</v>
      </c>
    </row>
    <row r="31" spans="1:17" ht="84" customHeight="1">
      <c r="A31" s="3" t="s">
        <v>41</v>
      </c>
      <c r="B31" s="24" t="s">
        <v>42</v>
      </c>
      <c r="C31" s="4" t="s">
        <v>5</v>
      </c>
      <c r="D31" s="20" t="s">
        <v>5</v>
      </c>
      <c r="E31" s="20" t="s">
        <v>5</v>
      </c>
      <c r="F31" s="20">
        <f t="shared" si="0"/>
        <v>55555.56</v>
      </c>
      <c r="G31" s="20">
        <v>5555.56</v>
      </c>
      <c r="H31" s="20">
        <v>50000</v>
      </c>
      <c r="I31" s="5">
        <f t="shared" si="8"/>
        <v>55555.56</v>
      </c>
      <c r="J31" s="5">
        <v>5555.56</v>
      </c>
      <c r="K31" s="5">
        <v>50000</v>
      </c>
      <c r="L31" s="4">
        <f t="shared" si="2"/>
        <v>100</v>
      </c>
      <c r="M31" s="4">
        <f t="shared" si="3"/>
        <v>100</v>
      </c>
      <c r="N31" s="5">
        <f t="shared" si="7"/>
        <v>100</v>
      </c>
      <c r="O31" s="4">
        <f t="shared" si="4"/>
        <v>0</v>
      </c>
      <c r="P31" s="21">
        <f t="shared" si="5"/>
        <v>0</v>
      </c>
      <c r="Q31" s="21">
        <f t="shared" si="6"/>
        <v>0</v>
      </c>
    </row>
    <row r="32" spans="1:17" ht="53.25" customHeight="1">
      <c r="A32" s="3" t="s">
        <v>43</v>
      </c>
      <c r="B32" s="24" t="s">
        <v>44</v>
      </c>
      <c r="C32" s="4" t="s">
        <v>5</v>
      </c>
      <c r="D32" s="4" t="s">
        <v>5</v>
      </c>
      <c r="E32" s="4" t="s">
        <v>5</v>
      </c>
      <c r="F32" s="20">
        <f t="shared" si="0"/>
        <v>2414.25</v>
      </c>
      <c r="G32" s="20">
        <v>0</v>
      </c>
      <c r="H32" s="20">
        <v>2414.25</v>
      </c>
      <c r="I32" s="5">
        <f t="shared" si="8"/>
        <v>1861.18</v>
      </c>
      <c r="J32" s="5">
        <v>0</v>
      </c>
      <c r="K32" s="5">
        <v>1861.18</v>
      </c>
      <c r="L32" s="4">
        <f t="shared" si="2"/>
        <v>77.09143626385006</v>
      </c>
      <c r="M32" s="4">
        <v>0</v>
      </c>
      <c r="N32" s="5">
        <f t="shared" si="7"/>
        <v>77.09143626385006</v>
      </c>
      <c r="O32" s="4">
        <f t="shared" si="4"/>
        <v>-553.0699999999999</v>
      </c>
      <c r="P32" s="21">
        <f t="shared" si="5"/>
        <v>0</v>
      </c>
      <c r="Q32" s="21">
        <f t="shared" si="6"/>
        <v>-553.0699999999999</v>
      </c>
    </row>
    <row r="33" spans="1:17" ht="29.25" customHeight="1">
      <c r="A33" s="3" t="s">
        <v>45</v>
      </c>
      <c r="B33" s="24" t="s">
        <v>46</v>
      </c>
      <c r="C33" s="21" t="s">
        <v>5</v>
      </c>
      <c r="D33" s="21" t="s">
        <v>5</v>
      </c>
      <c r="E33" s="21" t="s">
        <v>5</v>
      </c>
      <c r="F33" s="20">
        <v>1284.65</v>
      </c>
      <c r="G33" s="20">
        <v>0</v>
      </c>
      <c r="H33" s="20">
        <v>1284.65</v>
      </c>
      <c r="I33" s="5">
        <f t="shared" si="8"/>
        <v>1284.65</v>
      </c>
      <c r="J33" s="5">
        <v>0</v>
      </c>
      <c r="K33" s="5">
        <v>1284.65</v>
      </c>
      <c r="L33" s="4">
        <f t="shared" si="2"/>
        <v>100</v>
      </c>
      <c r="M33" s="4">
        <v>0</v>
      </c>
      <c r="N33" s="5">
        <f t="shared" si="7"/>
        <v>100</v>
      </c>
      <c r="O33" s="4">
        <f t="shared" si="4"/>
        <v>0</v>
      </c>
      <c r="P33" s="21">
        <f t="shared" si="5"/>
        <v>0</v>
      </c>
      <c r="Q33" s="21">
        <f t="shared" si="6"/>
        <v>0</v>
      </c>
    </row>
    <row r="34" spans="1:17" ht="54" customHeight="1">
      <c r="A34" s="3" t="s">
        <v>47</v>
      </c>
      <c r="B34" s="24" t="s">
        <v>48</v>
      </c>
      <c r="C34" s="21" t="s">
        <v>5</v>
      </c>
      <c r="D34" s="21" t="s">
        <v>5</v>
      </c>
      <c r="E34" s="21" t="s">
        <v>5</v>
      </c>
      <c r="F34" s="20">
        <v>5050.56</v>
      </c>
      <c r="G34" s="20">
        <v>0</v>
      </c>
      <c r="H34" s="20">
        <v>5050.56</v>
      </c>
      <c r="I34" s="5">
        <f t="shared" si="8"/>
        <v>0</v>
      </c>
      <c r="J34" s="5">
        <v>0</v>
      </c>
      <c r="K34" s="5">
        <v>0</v>
      </c>
      <c r="L34" s="4">
        <f t="shared" si="2"/>
        <v>0</v>
      </c>
      <c r="M34" s="4">
        <v>0</v>
      </c>
      <c r="N34" s="5">
        <f t="shared" si="7"/>
        <v>0</v>
      </c>
      <c r="O34" s="4">
        <f t="shared" si="4"/>
        <v>-5050.56</v>
      </c>
      <c r="P34" s="21">
        <f t="shared" si="5"/>
        <v>0</v>
      </c>
      <c r="Q34" s="21">
        <f t="shared" si="6"/>
        <v>-5050.56</v>
      </c>
    </row>
    <row r="35" spans="1:17" ht="15.75">
      <c r="A35" s="25"/>
      <c r="B35" s="26" t="s">
        <v>2</v>
      </c>
      <c r="C35" s="27">
        <f aca="true" t="shared" si="9" ref="C35:K35">C17+C22</f>
        <v>74249.4</v>
      </c>
      <c r="D35" s="27">
        <f t="shared" si="9"/>
        <v>29839.1</v>
      </c>
      <c r="E35" s="27">
        <f t="shared" si="9"/>
        <v>44410.3</v>
      </c>
      <c r="F35" s="28">
        <f t="shared" si="9"/>
        <v>140303.53999999998</v>
      </c>
      <c r="G35" s="28">
        <f t="shared" si="9"/>
        <v>41943.84</v>
      </c>
      <c r="H35" s="28">
        <f t="shared" si="9"/>
        <v>98359.69999999998</v>
      </c>
      <c r="I35" s="27">
        <f t="shared" si="9"/>
        <v>132857.75</v>
      </c>
      <c r="J35" s="27">
        <f t="shared" si="9"/>
        <v>41787.65</v>
      </c>
      <c r="K35" s="27">
        <f t="shared" si="9"/>
        <v>91070.09999999999</v>
      </c>
      <c r="L35" s="16">
        <f>I35/F35*100</f>
        <v>94.6930847218823</v>
      </c>
      <c r="M35" s="16">
        <f t="shared" si="3"/>
        <v>99.62762112386469</v>
      </c>
      <c r="N35" s="23">
        <f t="shared" si="7"/>
        <v>92.5888346548434</v>
      </c>
      <c r="O35" s="16">
        <f t="shared" si="4"/>
        <v>-7445.789999999979</v>
      </c>
      <c r="P35" s="18">
        <f t="shared" si="5"/>
        <v>-156.18999999999505</v>
      </c>
      <c r="Q35" s="18">
        <f t="shared" si="6"/>
        <v>-7289.599999999991</v>
      </c>
    </row>
  </sheetData>
  <sheetProtection/>
  <mergeCells count="3">
    <mergeCell ref="A10:Q10"/>
    <mergeCell ref="A11:O11"/>
    <mergeCell ref="A12:O12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Серина</cp:lastModifiedBy>
  <cp:lastPrinted>2021-03-31T04:45:24Z</cp:lastPrinted>
  <dcterms:created xsi:type="dcterms:W3CDTF">2006-11-30T11:29:15Z</dcterms:created>
  <dcterms:modified xsi:type="dcterms:W3CDTF">2021-03-31T04:45:50Z</dcterms:modified>
  <cp:category/>
  <cp:version/>
  <cp:contentType/>
  <cp:contentStatus/>
</cp:coreProperties>
</file>