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15" windowWidth="17100" windowHeight="9570" firstSheet="1" activeTab="2"/>
  </bookViews>
  <sheets>
    <sheet name="програм (2)" sheetId="1" r:id="rId1"/>
    <sheet name="програм" sheetId="2" r:id="rId2"/>
    <sheet name="ведомственная 2018г" sheetId="3" r:id="rId3"/>
  </sheets>
  <definedNames>
    <definedName name="_xlnm.Print_Titles" localSheetId="2">'ведомственная 2018г'!$9:$9</definedName>
    <definedName name="_xlnm.Print_Titles" localSheetId="1">'програм'!$9:$9</definedName>
    <definedName name="_xlnm.Print_Titles" localSheetId="0">'програм (2)'!$7:$7</definedName>
    <definedName name="_xlnm.Print_Area" localSheetId="2">'ведомственная 2018г'!$A$1:$J$244</definedName>
    <definedName name="_xlnm.Print_Area" localSheetId="1">'програм'!$A$1:$H$105</definedName>
    <definedName name="_xlnm.Print_Area" localSheetId="0">'програм (2)'!$A$1:$J$103</definedName>
  </definedNames>
  <calcPr fullCalcOnLoad="1"/>
</workbook>
</file>

<file path=xl/sharedStrings.xml><?xml version="1.0" encoding="utf-8"?>
<sst xmlns="http://schemas.openxmlformats.org/spreadsheetml/2006/main" count="913" uniqueCount="220">
  <si>
    <t>Рз, ПР</t>
  </si>
  <si>
    <t>ЦСР</t>
  </si>
  <si>
    <t>ВР</t>
  </si>
  <si>
    <t>Наименование расходов</t>
  </si>
  <si>
    <t>2</t>
  </si>
  <si>
    <t>3</t>
  </si>
  <si>
    <t>4</t>
  </si>
  <si>
    <t>5</t>
  </si>
  <si>
    <t>6</t>
  </si>
  <si>
    <t/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</si>
  <si>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</si>
  <si>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</si>
  <si>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</si>
  <si>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</si>
  <si>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</si>
  <si>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</si>
  <si>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1000</t>
  </si>
  <si>
    <t>1003</t>
  </si>
  <si>
    <t>Социальное обеспечение населения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</si>
  <si>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</si>
  <si>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</si>
  <si>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</si>
  <si>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</si>
  <si>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0104</t>
  </si>
  <si>
    <t>Центральный аппарат</t>
  </si>
  <si>
    <t>Составление протоколов об административных правонарушениях</t>
  </si>
  <si>
    <t>0113</t>
  </si>
  <si>
    <t>Другие общегосударственные вопросы</t>
  </si>
  <si>
    <t>0800</t>
  </si>
  <si>
    <t>0801</t>
  </si>
  <si>
    <t>Культура</t>
  </si>
  <si>
    <t>1001</t>
  </si>
  <si>
    <t>Пенсионное обеспечение</t>
  </si>
  <si>
    <t>0111</t>
  </si>
  <si>
    <t>Резервные фонды</t>
  </si>
  <si>
    <t>ИТОГО</t>
  </si>
  <si>
    <t xml:space="preserve">Реализация государственных функций, связанных
с общегосударственным управлением
</t>
  </si>
  <si>
    <t>0500</t>
  </si>
  <si>
    <t>Расходы на мероприятия общепоселенческого характера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</si>
  <si>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</si>
  <si>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</si>
  <si>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</si>
  <si>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</si>
  <si>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</si>
  <si>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</si>
  <si>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ЖИЛИЩНО-КОММУНАЛЬНОЕ ХОЗЯЙСТВО</t>
  </si>
  <si>
    <t>0501</t>
  </si>
  <si>
    <t>Жилищное хозяйство</t>
  </si>
  <si>
    <t>Текущий ремонт муниципального жилищного фонда</t>
  </si>
  <si>
    <t>0503</t>
  </si>
  <si>
    <t>Благоустройство</t>
  </si>
  <si>
    <t>Уличное освещение</t>
  </si>
  <si>
    <t>Предоставление услуг в сфере культуры</t>
  </si>
  <si>
    <t>Предоставление услуги по организации библиотечного обслуживания населения</t>
  </si>
  <si>
    <t>0400</t>
  </si>
  <si>
    <t>0409</t>
  </si>
  <si>
    <t>Дорожное хозяйство (дорожные фонды)</t>
  </si>
  <si>
    <t>1</t>
  </si>
  <si>
    <t>Скопкортненское сельское поселение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</si>
  <si>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</si>
  <si>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</si>
  <si>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</si>
  <si>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</si>
  <si>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</si>
  <si>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Расходы на мероприятия по пожарной безопасности</t>
  </si>
  <si>
    <t>Предоставление 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</si>
  <si>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Осуществление первичного воинского учета на территориях,  где отсутствуют военные комиссариаты</t>
  </si>
  <si>
    <t>Стихийные свалки</t>
  </si>
  <si>
    <t>Устройство и содержание колодцев</t>
  </si>
  <si>
    <t>Благоустройство территории поселения</t>
  </si>
  <si>
    <t>Содержание и ремонт памятника</t>
  </si>
  <si>
    <t>Муниципальная программа "Социальная поддержка граждан"</t>
  </si>
  <si>
    <t>Непрограммные мероприятия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</si>
  <si>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</si>
  <si>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</si>
  <si>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«Социальная поддержка отдельных категорий граждан"</t>
  </si>
  <si>
    <t>Содержание мест захоронения</t>
  </si>
  <si>
    <t>Пенсии за выслугу лет лицам, замещавшим муниципальные должности муниципального образования, муниципальным служащим</t>
  </si>
  <si>
    <t>Закупка товаров, работ и услуг для обеспечения государственных (муниципальных) нужд</t>
  </si>
  <si>
    <t>Содержание автомобильных дорог и искусственных сооружений на них</t>
  </si>
  <si>
    <t>Основное мероприятие "Приведение в нормативное состояние автомобильных дорог общего пользования Скопкортненского сельского поселения"</t>
  </si>
  <si>
    <t xml:space="preserve">Основное мероприятие "Дворцы и дома культуры, другие учреждения  культуры и средств массовой информации, библиотеки"
</t>
  </si>
  <si>
    <t>Муниципальная программа Скопкортненского сельского поселения «Обеспечение безопасности граждан»</t>
  </si>
  <si>
    <t>Основное мероприятие "Мероприятия по пожарной безопасности"</t>
  </si>
  <si>
    <t>04 02 0 00000</t>
  </si>
  <si>
    <t>Подпрограмма "Осуществление государственных полномочий"</t>
  </si>
  <si>
    <t>Подпрограмма "Развитие жилищного хозяйства"</t>
  </si>
  <si>
    <t>Основное мероприятие "Поддержка жилищного хозяйства"</t>
  </si>
  <si>
    <t>Подпрограмма "Развитие коммунального хозяйства"</t>
  </si>
  <si>
    <t>Основное мероприятие "Поддержка коммунального хозяйства"</t>
  </si>
  <si>
    <t>Муниципальная программа "Развитие сети автомобильных дорог общего пользования Скопкортненского сельского поселения "</t>
  </si>
  <si>
    <t>Основное мероприятие "Меры социальной помощи и поддержки отдельных категорий населения Скопкортненского сельского поселения Пермского края"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</si>
  <si>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</si>
  <si>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</si>
  <si>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"Мероприятия по территориальной обороне и гражданской обороне"</t>
  </si>
  <si>
    <t>Расходы на организацию и осуществление мероприятий по территориальной обороне и гражданской обороне</t>
  </si>
  <si>
    <t>Муниципальная программа "Благоустройство" Скопкортненского сельского поселения</t>
  </si>
  <si>
    <t>Основное мероприятие "Создание комфортных условий жизнедеятельности в сельской местности"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</si>
  <si>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</si>
  <si>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Основное мероприятие "Организация и проведение значимых мероприятий в сфере  культуры"</t>
  </si>
  <si>
    <t xml:space="preserve">Социально- культурные мероприятия </t>
  </si>
  <si>
    <t>Подпрограмма "Обеспечение реализации программы"</t>
  </si>
  <si>
    <t>Подпрограмма "Совершенствование и развитие сети автомобильных дорог Скопкортненского сельского поселения"</t>
  </si>
  <si>
    <t>Подпрограмма " Мероприятия по благоустройству  Скопкортненского сельского поселения"</t>
  </si>
  <si>
    <t>Основное мероприятие "Обеспечение мероприятий по благоустройству  Скопкортненского сельского поселения"</t>
  </si>
  <si>
    <t>Подпрограмма "Культурно-досуговые мероприятия на территории сельского поселения"</t>
  </si>
  <si>
    <t xml:space="preserve">Подпрограмма «Организация и осуществление мероприятий по территориальной обороне и гражданской обороне» </t>
  </si>
  <si>
    <t>04 02 1 00000</t>
  </si>
  <si>
    <t>Подпрограмма «Участие в программе «Устойчивое развитие сельских территорий Александровского муниципального района»</t>
  </si>
  <si>
    <t>Муниципальная программа  "Развитие жилищно-коммунального  хозяйства"</t>
  </si>
  <si>
    <t>Муниципальная программа «Развитие культуры в Скопкортненском сельском поселении"</t>
  </si>
  <si>
    <t>90 0 00 00000</t>
  </si>
  <si>
    <t>91 0 00 00000</t>
  </si>
  <si>
    <t>91 0 00 00010</t>
  </si>
  <si>
    <t>91 0 00 00020</t>
  </si>
  <si>
    <t>92 0 00 00000</t>
  </si>
  <si>
    <t>92 0 00 00030</t>
  </si>
  <si>
    <t>93 0 00 00000</t>
  </si>
  <si>
    <t>93 0 00  00040</t>
  </si>
  <si>
    <t>04 0 00 00000</t>
  </si>
  <si>
    <t>04 1 00 00000</t>
  </si>
  <si>
    <t>04 1 01 00000</t>
  </si>
  <si>
    <t>04 1 01 00050</t>
  </si>
  <si>
    <t>01 0 00 00000</t>
  </si>
  <si>
    <t>01 1 01 00000</t>
  </si>
  <si>
    <t>01 1 01 10000</t>
  </si>
  <si>
    <t>05 0 00 00000</t>
  </si>
  <si>
    <t>05 1  01 00000</t>
  </si>
  <si>
    <t>05 1 01 00060</t>
  </si>
  <si>
    <t>05 1 00 00000</t>
  </si>
  <si>
    <t>05 2 00 00000</t>
  </si>
  <si>
    <t>05 2  01 00000</t>
  </si>
  <si>
    <t>05 2 01 00070</t>
  </si>
  <si>
    <t>02 0 00 00000</t>
  </si>
  <si>
    <t>02 1 00 00000</t>
  </si>
  <si>
    <t>02 1 01 00000</t>
  </si>
  <si>
    <t>02 1 01 20000</t>
  </si>
  <si>
    <t>02 1 01 40000</t>
  </si>
  <si>
    <t>02 1 01 80000</t>
  </si>
  <si>
    <t>02 1 01 90000</t>
  </si>
  <si>
    <t>02 1 01 11000</t>
  </si>
  <si>
    <t>02 1 01 14000</t>
  </si>
  <si>
    <t>03 0 00 00000</t>
  </si>
  <si>
    <t>03 1 00 00000</t>
  </si>
  <si>
    <t>03 1 01 00000</t>
  </si>
  <si>
    <t>03 1 01 00010</t>
  </si>
  <si>
    <t>03 2 00 00000</t>
  </si>
  <si>
    <t>06 0 00 00000</t>
  </si>
  <si>
    <t>06 1 00 00000</t>
  </si>
  <si>
    <t>06 1 01 00000</t>
  </si>
  <si>
    <t>06 1 01 12000</t>
  </si>
  <si>
    <t>06 2 00 00000</t>
  </si>
  <si>
    <t>06 2 01 00000</t>
  </si>
  <si>
    <t>06 3 00 00000</t>
  </si>
  <si>
    <t>06 3 01 00000</t>
  </si>
  <si>
    <t>Приложение№ 6</t>
  </si>
  <si>
    <t>Организация сбора и вывоза крупногабаритного мусора</t>
  </si>
  <si>
    <t>0502</t>
  </si>
  <si>
    <t>Коммунальное хозяйство</t>
  </si>
  <si>
    <t>Поддержка коммунального хозяйства</t>
  </si>
  <si>
    <t>Компенсация выпадающих доходов (дополнительных затрат) организации, предоставляющей населению услуги водоснабжения и теплоснабжения.</t>
  </si>
  <si>
    <t>Реконструкция, содержание и ремонт объектов коммунальной инфраструктуры</t>
  </si>
  <si>
    <t>94 0 00 00000</t>
  </si>
  <si>
    <t>94 0 00 00010</t>
  </si>
  <si>
    <t>Резервный фонд администрации Скопкортненского сельского поселения</t>
  </si>
  <si>
    <t>02 1 01 10000</t>
  </si>
  <si>
    <t>КУЛЬТУРА , КИНЕМАТОГРАФИЯ</t>
  </si>
  <si>
    <t xml:space="preserve">Основное мероприятий "Реализация государственных функций, связанных
с общегосударственным управлением"
</t>
  </si>
  <si>
    <t>Подпрограмма «Обеспечение первичных мер пожарной безопасности "муниципальной программы Скопкортненского сельского поселения</t>
  </si>
  <si>
    <t>Подпрограмма "Пенсионное обеспечение лиц, замещавших муниципальные должности и должности муниципальной службы в администрации Скопкортненского сельского  поселения"</t>
  </si>
  <si>
    <t>01 1 00 00000</t>
  </si>
  <si>
    <t>93 0 00 51180</t>
  </si>
  <si>
    <t>Подпрограмма "Обеспечение жильем молодых семей в Скопкортненском сельском поселении"</t>
  </si>
  <si>
    <t>Основное мероприятие "Улучшение жилищных условий молодых семей, постоянно проживающих (зарегистрированных) на территории Скопкортненского сельского поселения"</t>
  </si>
  <si>
    <t>06 3 01 10000</t>
  </si>
  <si>
    <t>06 4 00 00000</t>
  </si>
  <si>
    <t>06 4 01 00000</t>
  </si>
  <si>
    <t>06 4 01 00270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</si>
  <si>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 бюджета на 2019-2020 годы, тыс.рублей</t>
  </si>
  <si>
    <t>Обеспечение жильем молодых семей ФЦП "Жилище" на 2015-2020 годы</t>
  </si>
  <si>
    <t>91 0 00 2П040</t>
  </si>
  <si>
    <t>06 2 01 2С180</t>
  </si>
  <si>
    <t>к  решению  Совета депутатов</t>
  </si>
  <si>
    <t>03 2 01 00000</t>
  </si>
  <si>
    <t>03 2 01 00012</t>
  </si>
  <si>
    <t>03 2 01 00013</t>
  </si>
  <si>
    <t>04 2 00 00000</t>
  </si>
  <si>
    <t>04 2 01 00000</t>
  </si>
  <si>
    <t>04 2 01 00060</t>
  </si>
  <si>
    <t>от 24.11.2017 № ____</t>
  </si>
  <si>
    <t>Утверждено решением о бюджете</t>
  </si>
  <si>
    <t>Фактически исполнено</t>
  </si>
  <si>
    <t>95 0 00 00000</t>
  </si>
  <si>
    <t>Исполнение отдельных бюджетных полномочий по исполнению бюджета поселения</t>
  </si>
  <si>
    <t>95 0 00 00020</t>
  </si>
  <si>
    <t>Исполнение отдельных бюджетных полномочий по исполнению бюджета Скопкортненского сельского поселения</t>
  </si>
  <si>
    <t>Межбюджетные трансферты</t>
  </si>
  <si>
    <t>01 1 01 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</si>
  <si>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</si>
  <si>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93 0 00  00030</t>
  </si>
  <si>
    <t>Исполнение отдельных бюджетных полномочий по ведению  бухгалтерского (бюджетного), кадрового, налогового, статистического учета, планирование финансово-хозяйственной деятельности и составление бухгалтерской (бюджетной) отчетности в органах местного самоуправления и муниципальных учреждениях</t>
  </si>
  <si>
    <t>500</t>
  </si>
  <si>
    <t xml:space="preserve">Обеспечение жильем молодых семей </t>
  </si>
  <si>
    <t>-</t>
  </si>
  <si>
    <t>02 1 01 16000</t>
  </si>
  <si>
    <t>Устройство и содержание контейнерных площадок по сбору ТКО</t>
  </si>
  <si>
    <t>Администрация Александровского муниципального района Пермского края</t>
  </si>
  <si>
    <t xml:space="preserve">Компенсация выпадающих доходов (дополнительных затрат) организации, предоставляющей населению услуги водоснабжения </t>
  </si>
  <si>
    <t>к решению Думы</t>
  </si>
  <si>
    <t xml:space="preserve">от                             № </t>
  </si>
  <si>
    <t xml:space="preserve">от                      № </t>
  </si>
  <si>
    <t>Приложение 2</t>
  </si>
  <si>
    <t>Приложение 3</t>
  </si>
  <si>
    <t>Вед</t>
  </si>
  <si>
    <t>Уточненный план (бюджетная роспись)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</si>
  <si>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</si>
  <si>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</si>
  <si>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Расходы бюджета Скопкортненского сельского поселения за 2019 год по целевым статьям (муниципальным программам и непрограммным направлениям деятельности), группам видов расходов классификации расходов бюджета</t>
  </si>
  <si>
    <t>тыс.руб.</t>
  </si>
  <si>
    <t>Расходы бюджета Скопкортнеского сельского поселения за 2019 год по ведомственной структуре расходов бюджета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</si>
</sst>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0.0"/>
    <numFmt numFmtId="181" formatCode="0.0000"/>
    <numFmt numFmtId="182" formatCode="#,##0.0000"/>
    <numFmt numFmtId="183" formatCode="#,##0.0_р_.;[Red]\-#,##0.0_р_."/>
    <numFmt numFmtId="184" formatCode="_-* #,##0_р_._-;\-* #,##0_р_._-;_-* &quot;-&quot;??_р_._-;_-@_-"/>
    <numFmt numFmtId="185" formatCode="#,##0.0_ ;\-#,##0.0\ "/>
    <numFmt numFmtId="186" formatCode="_(* #,##0.00_);_(* \(#,##0.00\);_(* &quot;-&quot;??_);_(@_)"/>
    <numFmt numFmtId="187" formatCode="_-* #,##0.00\ _D_M_-;\-* #,##0.00\ _D_M_-;_-* &quot;-&quot;??\ _D_M_-;_-@_-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10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56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6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56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18" borderId="0" applyNumberFormat="0" applyBorder="0" applyAlignment="0" applyProtection="0"/>
    <xf numFmtId="0" fontId="56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6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6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6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6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6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57" fillId="30" borderId="0" applyNumberFormat="0" applyBorder="0" applyAlignment="0" applyProtection="0"/>
    <xf numFmtId="0" fontId="13" fillId="31" borderId="0" applyNumberFormat="0" applyBorder="0" applyAlignment="0" applyProtection="0"/>
    <xf numFmtId="0" fontId="57" fillId="32" borderId="0" applyNumberFormat="0" applyBorder="0" applyAlignment="0" applyProtection="0"/>
    <xf numFmtId="0" fontId="13" fillId="3" borderId="0" applyNumberFormat="0" applyBorder="0" applyAlignment="0" applyProtection="0"/>
    <xf numFmtId="0" fontId="57" fillId="33" borderId="0" applyNumberFormat="0" applyBorder="0" applyAlignment="0" applyProtection="0"/>
    <xf numFmtId="0" fontId="13" fillId="25" borderId="0" applyNumberFormat="0" applyBorder="0" applyAlignment="0" applyProtection="0"/>
    <xf numFmtId="0" fontId="57" fillId="34" borderId="0" applyNumberFormat="0" applyBorder="0" applyAlignment="0" applyProtection="0"/>
    <xf numFmtId="0" fontId="13" fillId="35" borderId="0" applyNumberFormat="0" applyBorder="0" applyAlignment="0" applyProtection="0"/>
    <xf numFmtId="0" fontId="57" fillId="36" borderId="0" applyNumberFormat="0" applyBorder="0" applyAlignment="0" applyProtection="0"/>
    <xf numFmtId="0" fontId="13" fillId="37" borderId="0" applyNumberFormat="0" applyBorder="0" applyAlignment="0" applyProtection="0"/>
    <xf numFmtId="0" fontId="57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0" borderId="0" applyNumberFormat="0" applyBorder="0" applyAlignment="0" applyProtection="0"/>
    <xf numFmtId="0" fontId="13" fillId="56" borderId="0" applyNumberFormat="0" applyBorder="0" applyAlignment="0" applyProtection="0"/>
    <xf numFmtId="0" fontId="13" fillId="43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2" fillId="48" borderId="0" applyNumberFormat="0" applyBorder="0" applyAlignment="0" applyProtection="0"/>
    <xf numFmtId="0" fontId="12" fillId="50" borderId="0" applyNumberFormat="0" applyBorder="0" applyAlignment="0" applyProtection="0"/>
    <xf numFmtId="0" fontId="12" fillId="52" borderId="0" applyNumberFormat="0" applyBorder="0" applyAlignment="0" applyProtection="0"/>
    <xf numFmtId="0" fontId="12" fillId="43" borderId="0" applyNumberFormat="0" applyBorder="0" applyAlignment="0" applyProtection="0"/>
    <xf numFmtId="0" fontId="13" fillId="50" borderId="0" applyNumberFormat="0" applyBorder="0" applyAlignment="0" applyProtection="0"/>
    <xf numFmtId="0" fontId="13" fillId="43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2" fillId="54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51" borderId="0" applyNumberFormat="0" applyBorder="0" applyAlignment="0" applyProtection="0"/>
    <xf numFmtId="0" fontId="13" fillId="64" borderId="0" applyNumberFormat="0" applyBorder="0" applyAlignment="0" applyProtection="0"/>
    <xf numFmtId="0" fontId="13" fillId="63" borderId="0" applyNumberFormat="0" applyBorder="0" applyAlignment="0" applyProtection="0"/>
    <xf numFmtId="0" fontId="13" fillId="65" borderId="0" applyNumberFormat="0" applyBorder="0" applyAlignment="0" applyProtection="0"/>
    <xf numFmtId="0" fontId="31" fillId="51" borderId="0" applyNumberFormat="0" applyBorder="0" applyAlignment="0" applyProtection="0"/>
    <xf numFmtId="0" fontId="32" fillId="66" borderId="1" applyNumberFormat="0" applyAlignment="0" applyProtection="0"/>
    <xf numFmtId="0" fontId="21" fillId="52" borderId="2" applyNumberFormat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2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63" borderId="1" applyNumberFormat="0" applyAlignment="0" applyProtection="0"/>
    <xf numFmtId="0" fontId="38" fillId="0" borderId="6" applyNumberFormat="0" applyFill="0" applyAlignment="0" applyProtection="0"/>
    <xf numFmtId="0" fontId="23" fillId="63" borderId="0" applyNumberFormat="0" applyBorder="0" applyAlignment="0" applyProtection="0"/>
    <xf numFmtId="0" fontId="0" fillId="0" borderId="0">
      <alignment/>
      <protection/>
    </xf>
    <xf numFmtId="0" fontId="3" fillId="62" borderId="7" applyNumberFormat="0" applyFont="0" applyAlignment="0" applyProtection="0"/>
    <xf numFmtId="0" fontId="15" fillId="66" borderId="8" applyNumberFormat="0" applyAlignment="0" applyProtection="0"/>
    <xf numFmtId="4" fontId="2" fillId="73" borderId="9" applyNumberFormat="0" applyProtection="0">
      <alignment vertical="center"/>
    </xf>
    <xf numFmtId="0" fontId="0" fillId="0" borderId="0">
      <alignment/>
      <protection/>
    </xf>
    <xf numFmtId="4" fontId="47" fillId="73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39" fillId="73" borderId="9" applyNumberFormat="0" applyProtection="0">
      <alignment vertical="center"/>
    </xf>
    <xf numFmtId="0" fontId="0" fillId="0" borderId="0">
      <alignment/>
      <protection/>
    </xf>
    <xf numFmtId="4" fontId="48" fillId="73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3" borderId="9" applyNumberFormat="0" applyProtection="0">
      <alignment horizontal="left" vertical="center" indent="1"/>
    </xf>
    <xf numFmtId="0" fontId="0" fillId="0" borderId="0">
      <alignment/>
      <protection/>
    </xf>
    <xf numFmtId="4" fontId="47" fillId="73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73" borderId="9" applyNumberFormat="0" applyProtection="0">
      <alignment horizontal="left" vertical="center" indent="1"/>
    </xf>
    <xf numFmtId="0" fontId="40" fillId="73" borderId="10" applyNumberFormat="0" applyProtection="0">
      <alignment horizontal="left" vertical="top" indent="1"/>
    </xf>
    <xf numFmtId="0" fontId="0" fillId="0" borderId="0">
      <alignment/>
      <protection/>
    </xf>
    <xf numFmtId="0" fontId="47" fillId="73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2" fillId="37" borderId="9" applyNumberFormat="0" applyProtection="0">
      <alignment horizontal="left" vertical="center" indent="1"/>
    </xf>
    <xf numFmtId="0" fontId="0" fillId="0" borderId="0">
      <alignment/>
      <protection/>
    </xf>
    <xf numFmtId="4" fontId="47" fillId="2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7" borderId="9" applyNumberFormat="0" applyProtection="0">
      <alignment horizontal="right" vertical="center"/>
    </xf>
    <xf numFmtId="0" fontId="0" fillId="0" borderId="0">
      <alignment/>
      <protection/>
    </xf>
    <xf numFmtId="4" fontId="29" fillId="7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4" borderId="9" applyNumberFormat="0" applyProtection="0">
      <alignment horizontal="right" vertical="center"/>
    </xf>
    <xf numFmtId="0" fontId="0" fillId="0" borderId="0">
      <alignment/>
      <protection/>
    </xf>
    <xf numFmtId="4" fontId="29" fillId="3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5" borderId="11" applyNumberFormat="0" applyProtection="0">
      <alignment horizontal="right" vertical="center"/>
    </xf>
    <xf numFmtId="0" fontId="0" fillId="0" borderId="0">
      <alignment/>
      <protection/>
    </xf>
    <xf numFmtId="4" fontId="29" fillId="75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29" borderId="9" applyNumberFormat="0" applyProtection="0">
      <alignment horizontal="right" vertical="center"/>
    </xf>
    <xf numFmtId="0" fontId="0" fillId="0" borderId="0">
      <alignment/>
      <protection/>
    </xf>
    <xf numFmtId="4" fontId="29" fillId="2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39" borderId="9" applyNumberFormat="0" applyProtection="0">
      <alignment horizontal="right" vertical="center"/>
    </xf>
    <xf numFmtId="0" fontId="0" fillId="0" borderId="0">
      <alignment/>
      <protection/>
    </xf>
    <xf numFmtId="4" fontId="29" fillId="3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6" borderId="9" applyNumberFormat="0" applyProtection="0">
      <alignment horizontal="right" vertical="center"/>
    </xf>
    <xf numFmtId="0" fontId="0" fillId="0" borderId="0">
      <alignment/>
      <protection/>
    </xf>
    <xf numFmtId="4" fontId="29" fillId="76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20" borderId="9" applyNumberFormat="0" applyProtection="0">
      <alignment horizontal="right" vertical="center"/>
    </xf>
    <xf numFmtId="0" fontId="0" fillId="0" borderId="0">
      <alignment/>
      <protection/>
    </xf>
    <xf numFmtId="4" fontId="29" fillId="20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7" borderId="9" applyNumberFormat="0" applyProtection="0">
      <alignment horizontal="right" vertical="center"/>
    </xf>
    <xf numFmtId="0" fontId="0" fillId="0" borderId="0">
      <alignment/>
      <protection/>
    </xf>
    <xf numFmtId="4" fontId="29" fillId="77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25" borderId="9" applyNumberFormat="0" applyProtection="0">
      <alignment horizontal="right" vertical="center"/>
    </xf>
    <xf numFmtId="0" fontId="0" fillId="0" borderId="0">
      <alignment/>
      <protection/>
    </xf>
    <xf numFmtId="4" fontId="29" fillId="25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8" borderId="11" applyNumberFormat="0" applyProtection="0">
      <alignment horizontal="left" vertical="center" indent="1"/>
    </xf>
    <xf numFmtId="0" fontId="0" fillId="0" borderId="0">
      <alignment/>
      <protection/>
    </xf>
    <xf numFmtId="4" fontId="47" fillId="78" borderId="12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3" fillId="19" borderId="11" applyNumberFormat="0" applyProtection="0">
      <alignment horizontal="left" vertical="center" indent="1"/>
    </xf>
    <xf numFmtId="0" fontId="0" fillId="0" borderId="0">
      <alignment/>
      <protection/>
    </xf>
    <xf numFmtId="4" fontId="29" fillId="79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3" fillId="19" borderId="11" applyNumberFormat="0" applyProtection="0">
      <alignment horizontal="left" vertical="center" indent="1"/>
    </xf>
    <xf numFmtId="0" fontId="0" fillId="0" borderId="0">
      <alignment/>
      <protection/>
    </xf>
    <xf numFmtId="4" fontId="49" fillId="19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2" borderId="9" applyNumberFormat="0" applyProtection="0">
      <alignment horizontal="right" vertical="center"/>
    </xf>
    <xf numFmtId="0" fontId="0" fillId="0" borderId="0">
      <alignment/>
      <protection/>
    </xf>
    <xf numFmtId="4" fontId="29" fillId="2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9" borderId="11" applyNumberFormat="0" applyProtection="0">
      <alignment horizontal="left" vertical="center" indent="1"/>
    </xf>
    <xf numFmtId="0" fontId="0" fillId="0" borderId="0">
      <alignment/>
      <protection/>
    </xf>
    <xf numFmtId="4" fontId="29" fillId="79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2" borderId="11" applyNumberFormat="0" applyProtection="0">
      <alignment horizontal="left" vertical="center" indent="1"/>
    </xf>
    <xf numFmtId="0" fontId="0" fillId="0" borderId="0">
      <alignment/>
      <protection/>
    </xf>
    <xf numFmtId="4" fontId="29" fillId="2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3" fillId="19" borderId="10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3" fillId="19" borderId="10" applyNumberFormat="0" applyProtection="0">
      <alignment horizontal="left" vertical="center" indent="1"/>
    </xf>
    <xf numFmtId="0" fontId="3" fillId="19" borderId="10" applyNumberFormat="0" applyProtection="0">
      <alignment horizontal="left" vertical="center" indent="1"/>
    </xf>
    <xf numFmtId="0" fontId="0" fillId="0" borderId="0">
      <alignment/>
      <protection/>
    </xf>
    <xf numFmtId="0" fontId="2" fillId="19" borderId="10" applyNumberFormat="0" applyProtection="0">
      <alignment horizontal="left" vertical="top" indent="1"/>
    </xf>
    <xf numFmtId="0" fontId="0" fillId="0" borderId="0">
      <alignment/>
      <protection/>
    </xf>
    <xf numFmtId="0" fontId="3" fillId="19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3" fillId="2" borderId="10" applyNumberFormat="0" applyProtection="0">
      <alignment horizontal="left" vertical="center" indent="1"/>
    </xf>
    <xf numFmtId="0" fontId="2" fillId="80" borderId="9" applyNumberFormat="0" applyProtection="0">
      <alignment horizontal="left" vertical="center" indent="1"/>
    </xf>
    <xf numFmtId="0" fontId="3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2" fillId="2" borderId="10" applyNumberFormat="0" applyProtection="0">
      <alignment horizontal="left" vertical="top" indent="1"/>
    </xf>
    <xf numFmtId="0" fontId="0" fillId="0" borderId="0">
      <alignment/>
      <protection/>
    </xf>
    <xf numFmtId="0" fontId="3" fillId="2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3" fillId="6" borderId="10" applyNumberFormat="0" applyProtection="0">
      <alignment horizontal="left" vertical="center" indent="1"/>
    </xf>
    <xf numFmtId="0" fontId="2" fillId="6" borderId="9" applyNumberFormat="0" applyProtection="0">
      <alignment horizontal="left" vertical="center" indent="1"/>
    </xf>
    <xf numFmtId="0" fontId="0" fillId="0" borderId="0">
      <alignment/>
      <protection/>
    </xf>
    <xf numFmtId="0" fontId="2" fillId="6" borderId="9" applyNumberFormat="0" applyProtection="0">
      <alignment horizontal="left" vertical="center" indent="1"/>
    </xf>
    <xf numFmtId="0" fontId="2" fillId="6" borderId="10" applyNumberFormat="0" applyProtection="0">
      <alignment horizontal="left" vertical="top" indent="1"/>
    </xf>
    <xf numFmtId="0" fontId="0" fillId="0" borderId="0">
      <alignment/>
      <protection/>
    </xf>
    <xf numFmtId="0" fontId="3" fillId="6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2" fillId="79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79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2" fillId="79" borderId="10" applyNumberFormat="0" applyProtection="0">
      <alignment horizontal="left" vertical="top" indent="1"/>
    </xf>
    <xf numFmtId="0" fontId="0" fillId="0" borderId="0">
      <alignment/>
      <protection/>
    </xf>
    <xf numFmtId="0" fontId="3" fillId="79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2" fillId="5" borderId="13" applyNumberFormat="0">
      <alignment/>
      <protection locked="0"/>
    </xf>
    <xf numFmtId="0" fontId="0" fillId="0" borderId="0">
      <alignment/>
      <protection/>
    </xf>
    <xf numFmtId="0" fontId="3" fillId="5" borderId="1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41" fillId="19" borderId="15" applyBorder="0">
      <alignment/>
      <protection/>
    </xf>
    <xf numFmtId="4" fontId="42" fillId="4" borderId="10" applyNumberFormat="0" applyProtection="0">
      <alignment vertical="center"/>
    </xf>
    <xf numFmtId="0" fontId="0" fillId="0" borderId="0">
      <alignment/>
      <protection/>
    </xf>
    <xf numFmtId="4" fontId="29" fillId="4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39" fillId="4" borderId="14" applyNumberFormat="0" applyProtection="0">
      <alignment vertical="center"/>
    </xf>
    <xf numFmtId="0" fontId="0" fillId="0" borderId="0">
      <alignment/>
      <protection/>
    </xf>
    <xf numFmtId="4" fontId="50" fillId="4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42" fillId="21" borderId="10" applyNumberFormat="0" applyProtection="0">
      <alignment horizontal="left" vertical="center" indent="1"/>
    </xf>
    <xf numFmtId="0" fontId="0" fillId="0" borderId="0">
      <alignment/>
      <protection/>
    </xf>
    <xf numFmtId="4" fontId="29" fillId="4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42" fillId="4" borderId="10" applyNumberFormat="0" applyProtection="0">
      <alignment horizontal="left" vertical="top" indent="1"/>
    </xf>
    <xf numFmtId="0" fontId="0" fillId="0" borderId="0">
      <alignment/>
      <protection/>
    </xf>
    <xf numFmtId="0" fontId="29" fillId="4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29" fillId="79" borderId="10" applyNumberFormat="0" applyProtection="0">
      <alignment horizontal="right" vertical="center"/>
    </xf>
    <xf numFmtId="4" fontId="2" fillId="0" borderId="9" applyNumberFormat="0" applyProtection="0">
      <alignment horizontal="right" vertical="center"/>
    </xf>
    <xf numFmtId="0" fontId="0" fillId="0" borderId="0">
      <alignment/>
      <protection/>
    </xf>
    <xf numFmtId="4" fontId="2" fillId="0" borderId="9" applyNumberFormat="0" applyProtection="0">
      <alignment horizontal="right" vertical="center"/>
    </xf>
    <xf numFmtId="4" fontId="39" fillId="5" borderId="9" applyNumberFormat="0" applyProtection="0">
      <alignment horizontal="right" vertical="center"/>
    </xf>
    <xf numFmtId="0" fontId="0" fillId="0" borderId="0">
      <alignment/>
      <protection/>
    </xf>
    <xf numFmtId="4" fontId="50" fillId="7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37" borderId="9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9" fillId="2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42" fillId="2" borderId="10" applyNumberFormat="0" applyProtection="0">
      <alignment horizontal="left" vertical="top" indent="1"/>
    </xf>
    <xf numFmtId="0" fontId="0" fillId="0" borderId="0">
      <alignment/>
      <protection/>
    </xf>
    <xf numFmtId="0" fontId="29" fillId="2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43" fillId="81" borderId="11" applyNumberFormat="0" applyProtection="0">
      <alignment horizontal="left" vertical="center" indent="1"/>
    </xf>
    <xf numFmtId="0" fontId="0" fillId="0" borderId="0">
      <alignment/>
      <protection/>
    </xf>
    <xf numFmtId="4" fontId="51" fillId="81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2" fillId="82" borderId="14">
      <alignment/>
      <protection/>
    </xf>
    <xf numFmtId="4" fontId="44" fillId="5" borderId="9" applyNumberFormat="0" applyProtection="0">
      <alignment horizontal="right" vertical="center"/>
    </xf>
    <xf numFmtId="0" fontId="0" fillId="0" borderId="0">
      <alignment/>
      <protection/>
    </xf>
    <xf numFmtId="4" fontId="52" fillId="7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57" fillId="83" borderId="0" applyNumberFormat="0" applyBorder="0" applyAlignment="0" applyProtection="0"/>
    <xf numFmtId="0" fontId="13" fillId="84" borderId="0" applyNumberFormat="0" applyBorder="0" applyAlignment="0" applyProtection="0"/>
    <xf numFmtId="0" fontId="57" fillId="85" borderId="0" applyNumberFormat="0" applyBorder="0" applyAlignment="0" applyProtection="0"/>
    <xf numFmtId="0" fontId="13" fillId="75" borderId="0" applyNumberFormat="0" applyBorder="0" applyAlignment="0" applyProtection="0"/>
    <xf numFmtId="0" fontId="57" fillId="86" borderId="0" applyNumberFormat="0" applyBorder="0" applyAlignment="0" applyProtection="0"/>
    <xf numFmtId="0" fontId="13" fillId="20" borderId="0" applyNumberFormat="0" applyBorder="0" applyAlignment="0" applyProtection="0"/>
    <xf numFmtId="0" fontId="57" fillId="87" borderId="0" applyNumberFormat="0" applyBorder="0" applyAlignment="0" applyProtection="0"/>
    <xf numFmtId="0" fontId="13" fillId="35" borderId="0" applyNumberFormat="0" applyBorder="0" applyAlignment="0" applyProtection="0"/>
    <xf numFmtId="0" fontId="57" fillId="88" borderId="0" applyNumberFormat="0" applyBorder="0" applyAlignment="0" applyProtection="0"/>
    <xf numFmtId="0" fontId="13" fillId="37" borderId="0" applyNumberFormat="0" applyBorder="0" applyAlignment="0" applyProtection="0"/>
    <xf numFmtId="0" fontId="57" fillId="89" borderId="0" applyNumberFormat="0" applyBorder="0" applyAlignment="0" applyProtection="0"/>
    <xf numFmtId="0" fontId="13" fillId="76" borderId="0" applyNumberFormat="0" applyBorder="0" applyAlignment="0" applyProtection="0"/>
    <xf numFmtId="0" fontId="58" fillId="90" borderId="17" applyNumberFormat="0" applyAlignment="0" applyProtection="0"/>
    <xf numFmtId="0" fontId="14" fillId="18" borderId="1" applyNumberFormat="0" applyAlignment="0" applyProtection="0"/>
    <xf numFmtId="0" fontId="59" fillId="91" borderId="18" applyNumberFormat="0" applyAlignment="0" applyProtection="0"/>
    <xf numFmtId="0" fontId="15" fillId="21" borderId="8" applyNumberFormat="0" applyAlignment="0" applyProtection="0"/>
    <xf numFmtId="0" fontId="60" fillId="91" borderId="17" applyNumberFormat="0" applyAlignment="0" applyProtection="0"/>
    <xf numFmtId="0" fontId="16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19" applyNumberFormat="0" applyFill="0" applyAlignment="0" applyProtection="0"/>
    <xf numFmtId="0" fontId="17" fillId="0" borderId="20" applyNumberFormat="0" applyFill="0" applyAlignment="0" applyProtection="0"/>
    <xf numFmtId="0" fontId="62" fillId="0" borderId="21" applyNumberFormat="0" applyFill="0" applyAlignment="0" applyProtection="0"/>
    <xf numFmtId="0" fontId="18" fillId="0" borderId="4" applyNumberFormat="0" applyFill="0" applyAlignment="0" applyProtection="0"/>
    <xf numFmtId="0" fontId="63" fillId="0" borderId="22" applyNumberFormat="0" applyFill="0" applyAlignment="0" applyProtection="0"/>
    <xf numFmtId="0" fontId="19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20" fillId="0" borderId="25" applyNumberFormat="0" applyFill="0" applyAlignment="0" applyProtection="0"/>
    <xf numFmtId="0" fontId="65" fillId="92" borderId="26" applyNumberFormat="0" applyAlignment="0" applyProtection="0"/>
    <xf numFmtId="0" fontId="21" fillId="93" borderId="2" applyNumberFormat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94" borderId="0" applyNumberFormat="0" applyBorder="0" applyAlignment="0" applyProtection="0"/>
    <xf numFmtId="0" fontId="23" fillId="73" borderId="0" applyNumberFormat="0" applyBorder="0" applyAlignment="0" applyProtection="0"/>
    <xf numFmtId="0" fontId="1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5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95" borderId="0">
      <alignment/>
      <protection/>
    </xf>
    <xf numFmtId="0" fontId="2" fillId="95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95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95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8" fillId="96" borderId="0" applyNumberFormat="0" applyBorder="0" applyAlignment="0" applyProtection="0"/>
    <xf numFmtId="0" fontId="24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97" borderId="27" applyNumberFormat="0" applyFont="0" applyAlignment="0" applyProtection="0"/>
    <xf numFmtId="0" fontId="0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28" applyNumberFormat="0" applyFill="0" applyAlignment="0" applyProtection="0"/>
    <xf numFmtId="0" fontId="26" fillId="0" borderId="29" applyNumberFormat="0" applyFill="0" applyAlignment="0" applyProtection="0"/>
    <xf numFmtId="0" fontId="46" fillId="0" borderId="0">
      <alignment/>
      <protection/>
    </xf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2" fillId="98" borderId="0" applyNumberFormat="0" applyBorder="0" applyAlignment="0" applyProtection="0"/>
    <xf numFmtId="0" fontId="28" fillId="1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0" xfId="0" applyFont="1" applyFill="1" applyAlignment="1">
      <alignment/>
    </xf>
    <xf numFmtId="172" fontId="5" fillId="0" borderId="0" xfId="0" applyNumberFormat="1" applyFont="1" applyAlignment="1">
      <alignment/>
    </xf>
    <xf numFmtId="0" fontId="0" fillId="0" borderId="3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5" fillId="0" borderId="0" xfId="452" applyFont="1" applyBorder="1" applyAlignment="1">
      <alignment horizontal="left" vertical="top" wrapText="1"/>
      <protection/>
    </xf>
    <xf numFmtId="4" fontId="5" fillId="0" borderId="0" xfId="0" applyNumberFormat="1" applyFont="1" applyFill="1" applyAlignment="1">
      <alignment/>
    </xf>
    <xf numFmtId="22" fontId="5" fillId="0" borderId="0" xfId="0" applyNumberFormat="1" applyFont="1" applyAlignment="1">
      <alignment horizontal="left"/>
    </xf>
    <xf numFmtId="0" fontId="6" fillId="0" borderId="14" xfId="0" applyFont="1" applyBorder="1" applyAlignment="1">
      <alignment horizontal="center"/>
    </xf>
    <xf numFmtId="49" fontId="5" fillId="5" borderId="14" xfId="0" applyNumberFormat="1" applyFont="1" applyFill="1" applyBorder="1" applyAlignment="1">
      <alignment horizontal="center" vertical="center" wrapText="1"/>
    </xf>
    <xf numFmtId="49" fontId="5" fillId="5" borderId="14" xfId="397" applyNumberFormat="1" applyFont="1" applyFill="1" applyBorder="1" applyAlignment="1">
      <alignment horizontal="center" vertical="center"/>
      <protection/>
    </xf>
    <xf numFmtId="49" fontId="7" fillId="5" borderId="0" xfId="0" applyNumberFormat="1" applyFont="1" applyFill="1" applyBorder="1" applyAlignment="1">
      <alignment horizontal="center"/>
    </xf>
    <xf numFmtId="49" fontId="5" fillId="5" borderId="0" xfId="451" applyNumberFormat="1" applyFont="1" applyFill="1" applyBorder="1" applyAlignment="1">
      <alignment horizontal="center" vertical="center"/>
      <protection/>
    </xf>
    <xf numFmtId="49" fontId="5" fillId="5" borderId="0" xfId="0" applyNumberFormat="1" applyFont="1" applyFill="1" applyBorder="1" applyAlignment="1">
      <alignment horizontal="center" vertical="center" wrapText="1"/>
    </xf>
    <xf numFmtId="0" fontId="5" fillId="5" borderId="0" xfId="397" applyNumberFormat="1" applyFont="1" applyFill="1" applyBorder="1" applyAlignment="1">
      <alignment horizontal="left" vertical="center" wrapText="1"/>
      <protection/>
    </xf>
    <xf numFmtId="180" fontId="5" fillId="5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7" fillId="5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/>
    </xf>
    <xf numFmtId="180" fontId="7" fillId="5" borderId="0" xfId="0" applyNumberFormat="1" applyFont="1" applyFill="1" applyBorder="1" applyAlignment="1">
      <alignment horizontal="center" vertical="center" wrapText="1"/>
    </xf>
    <xf numFmtId="0" fontId="5" fillId="5" borderId="0" xfId="392" applyNumberFormat="1" applyFont="1" applyFill="1" applyBorder="1" applyAlignment="1">
      <alignment horizontal="left" vertical="top" wrapText="1"/>
      <protection/>
    </xf>
    <xf numFmtId="49" fontId="5" fillId="5" borderId="0" xfId="0" applyNumberFormat="1" applyFont="1" applyFill="1" applyBorder="1" applyAlignment="1">
      <alignment horizontal="left" vertical="center" wrapText="1"/>
    </xf>
    <xf numFmtId="49" fontId="5" fillId="5" borderId="0" xfId="397" applyNumberFormat="1" applyFont="1" applyFill="1" applyBorder="1" applyAlignment="1">
      <alignment horizontal="center" vertical="center"/>
      <protection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5" borderId="0" xfId="0" applyNumberFormat="1" applyFont="1" applyFill="1" applyBorder="1" applyAlignment="1">
      <alignment horizontal="left" vertical="center" wrapText="1"/>
    </xf>
    <xf numFmtId="49" fontId="5" fillId="5" borderId="0" xfId="0" applyNumberFormat="1" applyFont="1" applyFill="1" applyBorder="1" applyAlignment="1">
      <alignment horizontal="center" vertical="center"/>
    </xf>
    <xf numFmtId="0" fontId="7" fillId="5" borderId="0" xfId="397" applyNumberFormat="1" applyFont="1" applyFill="1" applyBorder="1" applyAlignment="1">
      <alignment horizontal="left" vertical="center" wrapText="1"/>
      <protection/>
    </xf>
    <xf numFmtId="0" fontId="7" fillId="5" borderId="0" xfId="0" applyFont="1" applyFill="1" applyBorder="1" applyAlignment="1">
      <alignment horizontal="center"/>
    </xf>
    <xf numFmtId="0" fontId="7" fillId="5" borderId="0" xfId="0" applyNumberFormat="1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/>
    </xf>
    <xf numFmtId="49" fontId="7" fillId="5" borderId="0" xfId="397" applyNumberFormat="1" applyFont="1" applyFill="1" applyBorder="1" applyAlignment="1">
      <alignment horizontal="center" vertical="center"/>
      <protection/>
    </xf>
    <xf numFmtId="0" fontId="7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180" fontId="7" fillId="5" borderId="0" xfId="0" applyNumberFormat="1" applyFont="1" applyFill="1" applyBorder="1" applyAlignment="1">
      <alignment horizontal="center"/>
    </xf>
    <xf numFmtId="49" fontId="7" fillId="5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6" fillId="0" borderId="14" xfId="397" applyNumberFormat="1" applyFont="1" applyFill="1" applyBorder="1" applyAlignment="1">
      <alignment horizontal="center" vertical="center"/>
      <protection/>
    </xf>
    <xf numFmtId="172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top" wrapText="1"/>
    </xf>
    <xf numFmtId="0" fontId="9" fillId="0" borderId="14" xfId="394" applyNumberFormat="1" applyFont="1" applyFill="1" applyBorder="1" applyAlignment="1">
      <alignment vertical="top" wrapText="1"/>
      <protection/>
    </xf>
    <xf numFmtId="0" fontId="9" fillId="0" borderId="31" xfId="397" applyNumberFormat="1" applyFont="1" applyFill="1" applyBorder="1" applyAlignment="1">
      <alignment vertical="top" wrapText="1"/>
      <protection/>
    </xf>
    <xf numFmtId="0" fontId="9" fillId="0" borderId="31" xfId="0" applyNumberFormat="1" applyFont="1" applyFill="1" applyBorder="1" applyAlignment="1">
      <alignment vertical="top" wrapText="1"/>
    </xf>
    <xf numFmtId="0" fontId="6" fillId="0" borderId="31" xfId="397" applyNumberFormat="1" applyFont="1" applyFill="1" applyBorder="1" applyAlignment="1">
      <alignment vertical="top" wrapText="1"/>
      <protection/>
    </xf>
    <xf numFmtId="0" fontId="9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9" fillId="0" borderId="14" xfId="395" applyNumberFormat="1" applyFont="1" applyFill="1" applyBorder="1" applyAlignment="1">
      <alignment vertical="top" wrapText="1" shrinkToFit="1"/>
      <protection/>
    </xf>
    <xf numFmtId="0" fontId="9" fillId="0" borderId="14" xfId="0" applyNumberFormat="1" applyFont="1" applyFill="1" applyBorder="1" applyAlignment="1">
      <alignment vertical="top" wrapText="1"/>
    </xf>
    <xf numFmtId="0" fontId="9" fillId="0" borderId="14" xfId="393" applyNumberFormat="1" applyFont="1" applyFill="1" applyBorder="1" applyAlignment="1">
      <alignment vertical="top" wrapText="1" shrinkToFit="1"/>
      <protection/>
    </xf>
    <xf numFmtId="49" fontId="6" fillId="0" borderId="14" xfId="0" applyNumberFormat="1" applyFont="1" applyFill="1" applyBorder="1" applyAlignment="1">
      <alignment vertical="top"/>
    </xf>
    <xf numFmtId="172" fontId="6" fillId="0" borderId="14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/>
    </xf>
    <xf numFmtId="0" fontId="9" fillId="0" borderId="14" xfId="392" applyNumberFormat="1" applyFont="1" applyFill="1" applyBorder="1" applyAlignment="1">
      <alignment vertical="top" wrapText="1"/>
      <protection/>
    </xf>
    <xf numFmtId="49" fontId="9" fillId="0" borderId="14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vertical="top" wrapText="1" shrinkToFit="1"/>
    </xf>
    <xf numFmtId="0" fontId="9" fillId="0" borderId="31" xfId="394" applyNumberFormat="1" applyFont="1" applyFill="1" applyBorder="1" applyAlignment="1">
      <alignment vertical="top" wrapText="1"/>
      <protection/>
    </xf>
    <xf numFmtId="49" fontId="9" fillId="0" borderId="14" xfId="397" applyNumberFormat="1" applyFont="1" applyFill="1" applyBorder="1" applyAlignment="1">
      <alignment horizontal="center" vertical="center"/>
      <protection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1" xfId="397" applyNumberFormat="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49" fontId="9" fillId="0" borderId="14" xfId="451" applyNumberFormat="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392" applyNumberFormat="1" applyFont="1" applyFill="1" applyBorder="1" applyAlignment="1">
      <alignment vertical="top" wrapText="1"/>
      <protection/>
    </xf>
    <xf numFmtId="0" fontId="9" fillId="0" borderId="14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horizontal="left" vertical="top" wrapText="1"/>
    </xf>
    <xf numFmtId="49" fontId="6" fillId="0" borderId="14" xfId="451" applyNumberFormat="1" applyFont="1" applyFill="1" applyBorder="1" applyAlignment="1">
      <alignment horizontal="center" vertical="center"/>
      <protection/>
    </xf>
    <xf numFmtId="0" fontId="9" fillId="99" borderId="14" xfId="395" applyNumberFormat="1" applyFont="1" applyFill="1" applyBorder="1" applyAlignment="1">
      <alignment horizontal="left" vertical="top" wrapText="1"/>
      <protection/>
    </xf>
    <xf numFmtId="0" fontId="9" fillId="99" borderId="14" xfId="433" applyNumberFormat="1" applyFont="1" applyFill="1" applyBorder="1" applyAlignment="1">
      <alignment horizontal="left" vertical="center" wrapText="1"/>
      <protection/>
    </xf>
    <xf numFmtId="49" fontId="9" fillId="5" borderId="31" xfId="0" applyNumberFormat="1" applyFont="1" applyFill="1" applyBorder="1" applyAlignment="1">
      <alignment horizontal="center" vertical="center"/>
    </xf>
    <xf numFmtId="0" fontId="9" fillId="5" borderId="31" xfId="0" applyNumberFormat="1" applyFont="1" applyFill="1" applyBorder="1" applyAlignment="1">
      <alignment horizontal="left" vertical="center" wrapText="1"/>
    </xf>
    <xf numFmtId="49" fontId="9" fillId="5" borderId="14" xfId="0" applyNumberFormat="1" applyFont="1" applyFill="1" applyBorder="1" applyAlignment="1">
      <alignment horizontal="center" vertical="center" wrapText="1"/>
    </xf>
    <xf numFmtId="49" fontId="9" fillId="5" borderId="14" xfId="397" applyNumberFormat="1" applyFont="1" applyFill="1" applyBorder="1" applyAlignment="1">
      <alignment horizontal="center" vertical="center"/>
      <protection/>
    </xf>
    <xf numFmtId="0" fontId="9" fillId="5" borderId="14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99" borderId="14" xfId="0" applyNumberFormat="1" applyFont="1" applyFill="1" applyBorder="1" applyAlignment="1">
      <alignment horizontal="center" vertical="top" wrapText="1"/>
    </xf>
    <xf numFmtId="0" fontId="9" fillId="5" borderId="14" xfId="0" applyFont="1" applyFill="1" applyBorder="1" applyAlignment="1">
      <alignment vertical="top" wrapText="1"/>
    </xf>
    <xf numFmtId="0" fontId="9" fillId="5" borderId="14" xfId="0" applyFont="1" applyFill="1" applyBorder="1" applyAlignment="1">
      <alignment horizontal="center" vertical="top" wrapText="1"/>
    </xf>
    <xf numFmtId="0" fontId="9" fillId="5" borderId="14" xfId="0" applyNumberFormat="1" applyFont="1" applyFill="1" applyBorder="1" applyAlignment="1">
      <alignment horizontal="left" vertical="top" wrapText="1"/>
    </xf>
    <xf numFmtId="0" fontId="9" fillId="99" borderId="31" xfId="397" applyNumberFormat="1" applyFont="1" applyFill="1" applyBorder="1" applyAlignment="1">
      <alignment horizontal="left" vertical="top" wrapText="1"/>
      <protection/>
    </xf>
    <xf numFmtId="0" fontId="5" fillId="0" borderId="14" xfId="0" applyFont="1" applyBorder="1" applyAlignment="1">
      <alignment/>
    </xf>
    <xf numFmtId="0" fontId="73" fillId="0" borderId="14" xfId="0" applyFont="1" applyFill="1" applyBorder="1" applyAlignment="1">
      <alignment vertical="top" wrapText="1"/>
    </xf>
    <xf numFmtId="0" fontId="8" fillId="0" borderId="31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172" fontId="7" fillId="0" borderId="14" xfId="0" applyNumberFormat="1" applyFont="1" applyBorder="1" applyAlignment="1">
      <alignment/>
    </xf>
    <xf numFmtId="172" fontId="5" fillId="0" borderId="14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3" fillId="0" borderId="14" xfId="0" applyFont="1" applyFill="1" applyBorder="1" applyAlignment="1">
      <alignment vertical="top" wrapText="1"/>
    </xf>
    <xf numFmtId="0" fontId="53" fillId="0" borderId="14" xfId="394" applyNumberFormat="1" applyFont="1" applyFill="1" applyBorder="1" applyAlignment="1">
      <alignment vertical="top" wrapText="1"/>
      <protection/>
    </xf>
    <xf numFmtId="0" fontId="54" fillId="0" borderId="14" xfId="0" applyFont="1" applyFill="1" applyBorder="1" applyAlignment="1">
      <alignment horizontal="center"/>
    </xf>
    <xf numFmtId="49" fontId="54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49" fontId="54" fillId="0" borderId="14" xfId="397" applyNumberFormat="1" applyFont="1" applyFill="1" applyBorder="1" applyAlignment="1">
      <alignment horizontal="center" vertical="center"/>
      <protection/>
    </xf>
    <xf numFmtId="172" fontId="54" fillId="0" borderId="14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172" fontId="53" fillId="0" borderId="14" xfId="0" applyNumberFormat="1" applyFont="1" applyFill="1" applyBorder="1" applyAlignment="1">
      <alignment horizontal="center" vertical="center" wrapText="1"/>
    </xf>
    <xf numFmtId="0" fontId="53" fillId="0" borderId="14" xfId="392" applyNumberFormat="1" applyFont="1" applyFill="1" applyBorder="1" applyAlignment="1">
      <alignment vertical="top" wrapText="1"/>
      <protection/>
    </xf>
    <xf numFmtId="0" fontId="53" fillId="0" borderId="0" xfId="0" applyFont="1" applyFill="1" applyAlignment="1">
      <alignment vertical="top" wrapText="1"/>
    </xf>
    <xf numFmtId="49" fontId="53" fillId="0" borderId="14" xfId="0" applyNumberFormat="1" applyFont="1" applyFill="1" applyBorder="1" applyAlignment="1">
      <alignment vertical="top" wrapText="1"/>
    </xf>
    <xf numFmtId="49" fontId="53" fillId="0" borderId="14" xfId="397" applyNumberFormat="1" applyFont="1" applyFill="1" applyBorder="1" applyAlignment="1">
      <alignment horizontal="center" vertical="center"/>
      <protection/>
    </xf>
    <xf numFmtId="0" fontId="53" fillId="0" borderId="14" xfId="0" applyNumberFormat="1" applyFont="1" applyFill="1" applyBorder="1" applyAlignment="1">
      <alignment vertical="top" wrapText="1" shrinkToFit="1"/>
    </xf>
    <xf numFmtId="0" fontId="53" fillId="0" borderId="31" xfId="397" applyNumberFormat="1" applyFont="1" applyFill="1" applyBorder="1" applyAlignment="1">
      <alignment vertical="top" wrapText="1"/>
      <protection/>
    </xf>
    <xf numFmtId="49" fontId="53" fillId="0" borderId="14" xfId="0" applyNumberFormat="1" applyFont="1" applyFill="1" applyBorder="1" applyAlignment="1">
      <alignment horizontal="center" vertical="center"/>
    </xf>
    <xf numFmtId="49" fontId="53" fillId="0" borderId="31" xfId="397" applyNumberFormat="1" applyFont="1" applyFill="1" applyBorder="1" applyAlignment="1">
      <alignment horizontal="center" vertical="center"/>
      <protection/>
    </xf>
    <xf numFmtId="0" fontId="54" fillId="0" borderId="14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top" wrapText="1"/>
    </xf>
    <xf numFmtId="49" fontId="54" fillId="5" borderId="14" xfId="0" applyNumberFormat="1" applyFont="1" applyFill="1" applyBorder="1" applyAlignment="1">
      <alignment horizontal="center" vertical="center" wrapText="1"/>
    </xf>
    <xf numFmtId="0" fontId="53" fillId="5" borderId="14" xfId="0" applyFont="1" applyFill="1" applyBorder="1" applyAlignment="1">
      <alignment horizontal="center" vertical="center"/>
    </xf>
    <xf numFmtId="49" fontId="53" fillId="5" borderId="14" xfId="0" applyNumberFormat="1" applyFont="1" applyFill="1" applyBorder="1" applyAlignment="1">
      <alignment horizontal="center" vertical="center" wrapText="1"/>
    </xf>
    <xf numFmtId="172" fontId="54" fillId="5" borderId="14" xfId="0" applyNumberFormat="1" applyFont="1" applyFill="1" applyBorder="1" applyAlignment="1">
      <alignment horizontal="center" vertical="center" wrapText="1"/>
    </xf>
    <xf numFmtId="49" fontId="53" fillId="5" borderId="31" xfId="0" applyNumberFormat="1" applyFont="1" applyFill="1" applyBorder="1" applyAlignment="1">
      <alignment horizontal="center" vertical="center"/>
    </xf>
    <xf numFmtId="0" fontId="53" fillId="5" borderId="31" xfId="0" applyNumberFormat="1" applyFont="1" applyFill="1" applyBorder="1" applyAlignment="1">
      <alignment horizontal="left" vertical="center" wrapText="1"/>
    </xf>
    <xf numFmtId="172" fontId="53" fillId="5" borderId="14" xfId="0" applyNumberFormat="1" applyFont="1" applyFill="1" applyBorder="1" applyAlignment="1">
      <alignment horizontal="center" vertical="center" wrapText="1"/>
    </xf>
    <xf numFmtId="49" fontId="53" fillId="5" borderId="14" xfId="397" applyNumberFormat="1" applyFont="1" applyFill="1" applyBorder="1" applyAlignment="1">
      <alignment horizontal="center" vertical="center"/>
      <protection/>
    </xf>
    <xf numFmtId="0" fontId="53" fillId="5" borderId="14" xfId="0" applyFont="1" applyFill="1" applyBorder="1" applyAlignment="1">
      <alignment horizontal="center" vertical="center" wrapText="1"/>
    </xf>
    <xf numFmtId="172" fontId="53" fillId="0" borderId="14" xfId="0" applyNumberFormat="1" applyFont="1" applyBorder="1" applyAlignment="1">
      <alignment horizontal="center" vertical="center"/>
    </xf>
    <xf numFmtId="0" fontId="54" fillId="0" borderId="31" xfId="397" applyNumberFormat="1" applyFont="1" applyFill="1" applyBorder="1" applyAlignment="1">
      <alignment vertical="top" wrapText="1"/>
      <protection/>
    </xf>
    <xf numFmtId="49" fontId="53" fillId="0" borderId="14" xfId="451" applyNumberFormat="1" applyFont="1" applyFill="1" applyBorder="1" applyAlignment="1">
      <alignment horizontal="center" vertical="center"/>
      <protection/>
    </xf>
    <xf numFmtId="2" fontId="53" fillId="0" borderId="14" xfId="0" applyNumberFormat="1" applyFont="1" applyFill="1" applyBorder="1" applyAlignment="1">
      <alignment vertical="top" wrapText="1"/>
    </xf>
    <xf numFmtId="0" fontId="53" fillId="0" borderId="14" xfId="0" applyNumberFormat="1" applyFont="1" applyFill="1" applyBorder="1" applyAlignment="1">
      <alignment horizontal="left" vertical="top" wrapText="1"/>
    </xf>
    <xf numFmtId="49" fontId="54" fillId="0" borderId="14" xfId="0" applyNumberFormat="1" applyFont="1" applyBorder="1" applyAlignment="1">
      <alignment horizontal="center" vertical="top"/>
    </xf>
    <xf numFmtId="49" fontId="54" fillId="99" borderId="14" xfId="0" applyNumberFormat="1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center"/>
    </xf>
    <xf numFmtId="49" fontId="53" fillId="0" borderId="14" xfId="0" applyNumberFormat="1" applyFont="1" applyBorder="1" applyAlignment="1">
      <alignment vertical="top"/>
    </xf>
    <xf numFmtId="49" fontId="53" fillId="99" borderId="14" xfId="0" applyNumberFormat="1" applyFont="1" applyFill="1" applyBorder="1" applyAlignment="1">
      <alignment horizontal="center" vertical="top" wrapText="1"/>
    </xf>
    <xf numFmtId="0" fontId="53" fillId="5" borderId="14" xfId="0" applyFont="1" applyFill="1" applyBorder="1" applyAlignment="1">
      <alignment vertical="top" wrapText="1"/>
    </xf>
    <xf numFmtId="0" fontId="53" fillId="5" borderId="14" xfId="0" applyFont="1" applyFill="1" applyBorder="1" applyAlignment="1">
      <alignment horizontal="center" vertical="top" wrapText="1"/>
    </xf>
    <xf numFmtId="0" fontId="53" fillId="5" borderId="14" xfId="0" applyNumberFormat="1" applyFont="1" applyFill="1" applyBorder="1" applyAlignment="1">
      <alignment horizontal="left" vertical="top" wrapText="1"/>
    </xf>
    <xf numFmtId="0" fontId="53" fillId="99" borderId="31" xfId="397" applyNumberFormat="1" applyFont="1" applyFill="1" applyBorder="1" applyAlignment="1">
      <alignment horizontal="left" vertical="top" wrapText="1"/>
      <protection/>
    </xf>
    <xf numFmtId="0" fontId="53" fillId="0" borderId="14" xfId="0" applyFont="1" applyFill="1" applyBorder="1" applyAlignment="1">
      <alignment horizontal="center" vertical="center" wrapText="1"/>
    </xf>
    <xf numFmtId="0" fontId="53" fillId="99" borderId="14" xfId="395" applyNumberFormat="1" applyFont="1" applyFill="1" applyBorder="1" applyAlignment="1">
      <alignment horizontal="left" vertical="top" wrapText="1"/>
      <protection/>
    </xf>
    <xf numFmtId="0" fontId="53" fillId="99" borderId="14" xfId="433" applyNumberFormat="1" applyFont="1" applyFill="1" applyBorder="1" applyAlignment="1">
      <alignment horizontal="left" vertical="center" wrapText="1"/>
      <protection/>
    </xf>
    <xf numFmtId="49" fontId="54" fillId="0" borderId="14" xfId="0" applyNumberFormat="1" applyFont="1" applyFill="1" applyBorder="1" applyAlignment="1">
      <alignment horizontal="center"/>
    </xf>
    <xf numFmtId="0" fontId="53" fillId="0" borderId="14" xfId="395" applyNumberFormat="1" applyFont="1" applyFill="1" applyBorder="1" applyAlignment="1">
      <alignment vertical="top" wrapText="1" shrinkToFit="1"/>
      <protection/>
    </xf>
    <xf numFmtId="0" fontId="53" fillId="0" borderId="14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3" fillId="0" borderId="14" xfId="0" applyNumberFormat="1" applyFont="1" applyFill="1" applyBorder="1" applyAlignment="1">
      <alignment vertical="top" wrapText="1"/>
    </xf>
    <xf numFmtId="0" fontId="53" fillId="0" borderId="14" xfId="393" applyNumberFormat="1" applyFont="1" applyFill="1" applyBorder="1" applyAlignment="1">
      <alignment vertical="top" wrapText="1" shrinkToFit="1"/>
      <protection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 wrapText="1"/>
    </xf>
    <xf numFmtId="172" fontId="54" fillId="0" borderId="14" xfId="0" applyNumberFormat="1" applyFont="1" applyFill="1" applyBorder="1" applyAlignment="1">
      <alignment horizontal="center" vertical="center"/>
    </xf>
    <xf numFmtId="49" fontId="54" fillId="0" borderId="14" xfId="451" applyNumberFormat="1" applyFont="1" applyFill="1" applyBorder="1" applyAlignment="1">
      <alignment horizontal="center" vertical="center"/>
      <protection/>
    </xf>
    <xf numFmtId="2" fontId="54" fillId="0" borderId="14" xfId="0" applyNumberFormat="1" applyFont="1" applyFill="1" applyBorder="1" applyAlignment="1">
      <alignment vertical="top" wrapText="1"/>
    </xf>
    <xf numFmtId="0" fontId="54" fillId="0" borderId="14" xfId="392" applyNumberFormat="1" applyFont="1" applyFill="1" applyBorder="1" applyAlignment="1">
      <alignment vertical="top" wrapText="1"/>
      <protection/>
    </xf>
    <xf numFmtId="49" fontId="53" fillId="0" borderId="31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vertical="top"/>
    </xf>
    <xf numFmtId="2" fontId="54" fillId="0" borderId="14" xfId="0" applyNumberFormat="1" applyFont="1" applyFill="1" applyBorder="1" applyAlignment="1">
      <alignment horizontal="center" vertical="center" wrapText="1"/>
    </xf>
    <xf numFmtId="2" fontId="54" fillId="0" borderId="14" xfId="397" applyNumberFormat="1" applyFont="1" applyFill="1" applyBorder="1" applyAlignment="1">
      <alignment vertical="center" wrapText="1"/>
      <protection/>
    </xf>
    <xf numFmtId="2" fontId="53" fillId="0" borderId="14" xfId="392" applyNumberFormat="1" applyFont="1" applyFill="1" applyBorder="1" applyAlignment="1">
      <alignment vertical="top" wrapText="1"/>
      <protection/>
    </xf>
    <xf numFmtId="2" fontId="53" fillId="0" borderId="0" xfId="0" applyNumberFormat="1" applyFont="1" applyFill="1" applyAlignment="1">
      <alignment vertical="top" wrapText="1"/>
    </xf>
    <xf numFmtId="2" fontId="53" fillId="0" borderId="14" xfId="0" applyNumberFormat="1" applyFont="1" applyFill="1" applyBorder="1" applyAlignment="1">
      <alignment vertical="top" wrapText="1" shrinkToFit="1"/>
    </xf>
    <xf numFmtId="2" fontId="53" fillId="0" borderId="14" xfId="0" applyNumberFormat="1" applyFont="1" applyFill="1" applyBorder="1" applyAlignment="1" applyProtection="1">
      <alignment vertical="top" wrapText="1"/>
      <protection locked="0"/>
    </xf>
    <xf numFmtId="2" fontId="53" fillId="0" borderId="14" xfId="394" applyNumberFormat="1" applyFont="1" applyFill="1" applyBorder="1" applyAlignment="1">
      <alignment vertical="top" wrapText="1"/>
      <protection/>
    </xf>
    <xf numFmtId="2" fontId="53" fillId="0" borderId="31" xfId="397" applyNumberFormat="1" applyFont="1" applyFill="1" applyBorder="1" applyAlignment="1">
      <alignment vertical="top" wrapText="1"/>
      <protection/>
    </xf>
    <xf numFmtId="2" fontId="53" fillId="0" borderId="14" xfId="0" applyNumberFormat="1" applyFont="1" applyFill="1" applyBorder="1" applyAlignment="1">
      <alignment horizontal="left" vertical="top" wrapText="1"/>
    </xf>
    <xf numFmtId="2" fontId="54" fillId="5" borderId="14" xfId="0" applyNumberFormat="1" applyFont="1" applyFill="1" applyBorder="1" applyAlignment="1">
      <alignment wrapText="1"/>
    </xf>
    <xf numFmtId="2" fontId="53" fillId="5" borderId="31" xfId="0" applyNumberFormat="1" applyFont="1" applyFill="1" applyBorder="1" applyAlignment="1">
      <alignment horizontal="left" vertical="center" wrapText="1"/>
    </xf>
    <xf numFmtId="2" fontId="53" fillId="5" borderId="14" xfId="392" applyNumberFormat="1" applyFont="1" applyFill="1" applyBorder="1" applyAlignment="1">
      <alignment horizontal="left" vertical="center" wrapText="1"/>
      <protection/>
    </xf>
    <xf numFmtId="2" fontId="53" fillId="5" borderId="14" xfId="0" applyNumberFormat="1" applyFont="1" applyFill="1" applyBorder="1" applyAlignment="1">
      <alignment vertical="justify" wrapText="1"/>
    </xf>
    <xf numFmtId="2" fontId="54" fillId="0" borderId="31" xfId="397" applyNumberFormat="1" applyFont="1" applyFill="1" applyBorder="1" applyAlignment="1">
      <alignment vertical="top" wrapText="1"/>
      <protection/>
    </xf>
    <xf numFmtId="2" fontId="54" fillId="0" borderId="31" xfId="0" applyNumberFormat="1" applyFont="1" applyFill="1" applyBorder="1" applyAlignment="1">
      <alignment vertical="top" wrapText="1"/>
    </xf>
    <xf numFmtId="2" fontId="54" fillId="5" borderId="14" xfId="0" applyNumberFormat="1" applyFont="1" applyFill="1" applyBorder="1" applyAlignment="1" applyProtection="1">
      <alignment horizontal="left" vertical="top" wrapText="1"/>
      <protection locked="0"/>
    </xf>
    <xf numFmtId="2" fontId="53" fillId="5" borderId="14" xfId="392" applyNumberFormat="1" applyFont="1" applyFill="1" applyBorder="1" applyAlignment="1">
      <alignment horizontal="left" vertical="top" wrapText="1"/>
      <protection/>
    </xf>
    <xf numFmtId="2" fontId="53" fillId="5" borderId="14" xfId="0" applyNumberFormat="1" applyFont="1" applyFill="1" applyBorder="1" applyAlignment="1">
      <alignment vertical="top" wrapText="1"/>
    </xf>
    <xf numFmtId="2" fontId="53" fillId="5" borderId="14" xfId="0" applyNumberFormat="1" applyFont="1" applyFill="1" applyBorder="1" applyAlignment="1">
      <alignment horizontal="left" vertical="top" wrapText="1"/>
    </xf>
    <xf numFmtId="2" fontId="53" fillId="99" borderId="31" xfId="397" applyNumberFormat="1" applyFont="1" applyFill="1" applyBorder="1" applyAlignment="1">
      <alignment horizontal="left" vertical="top" wrapText="1"/>
      <protection/>
    </xf>
    <xf numFmtId="2" fontId="53" fillId="99" borderId="14" xfId="395" applyNumberFormat="1" applyFont="1" applyFill="1" applyBorder="1" applyAlignment="1">
      <alignment horizontal="left" vertical="top" wrapText="1"/>
      <protection/>
    </xf>
    <xf numFmtId="2" fontId="53" fillId="99" borderId="14" xfId="433" applyNumberFormat="1" applyFont="1" applyFill="1" applyBorder="1" applyAlignment="1">
      <alignment horizontal="left" vertical="center" wrapText="1"/>
      <protection/>
    </xf>
    <xf numFmtId="2" fontId="53" fillId="0" borderId="14" xfId="395" applyNumberFormat="1" applyFont="1" applyFill="1" applyBorder="1" applyAlignment="1">
      <alignment vertical="top" wrapText="1" shrinkToFit="1"/>
      <protection/>
    </xf>
    <xf numFmtId="2" fontId="53" fillId="0" borderId="14" xfId="393" applyNumberFormat="1" applyFont="1" applyFill="1" applyBorder="1" applyAlignment="1">
      <alignment vertical="top" wrapText="1" shrinkToFit="1"/>
      <protection/>
    </xf>
    <xf numFmtId="2" fontId="53" fillId="0" borderId="14" xfId="0" applyNumberFormat="1" applyFont="1" applyFill="1" applyBorder="1" applyAlignment="1">
      <alignment wrapText="1"/>
    </xf>
    <xf numFmtId="49" fontId="54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3" fillId="5" borderId="14" xfId="0" applyNumberFormat="1" applyFont="1" applyFill="1" applyBorder="1" applyAlignment="1">
      <alignment horizontal="left" vertical="center" wrapText="1"/>
    </xf>
    <xf numFmtId="0" fontId="53" fillId="99" borderId="14" xfId="394" applyFont="1" applyFill="1" applyBorder="1" applyAlignment="1">
      <alignment horizontal="center" vertical="center" wrapText="1"/>
      <protection/>
    </xf>
    <xf numFmtId="0" fontId="53" fillId="99" borderId="31" xfId="397" applyNumberFormat="1" applyFont="1" applyFill="1" applyBorder="1" applyAlignment="1">
      <alignment horizontal="left" vertical="center" wrapText="1"/>
      <protection/>
    </xf>
    <xf numFmtId="49" fontId="53" fillId="0" borderId="14" xfId="397" applyNumberFormat="1" applyFont="1" applyFill="1" applyBorder="1" applyAlignment="1">
      <alignment horizontal="center" vertical="center" wrapText="1"/>
      <protection/>
    </xf>
    <xf numFmtId="0" fontId="53" fillId="0" borderId="14" xfId="0" applyNumberFormat="1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14" xfId="406" applyNumberFormat="1" applyFont="1" applyFill="1" applyBorder="1" applyAlignment="1">
      <alignment horizontal="left" vertical="center" wrapText="1"/>
      <protection/>
    </xf>
    <xf numFmtId="4" fontId="53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49" fontId="54" fillId="0" borderId="14" xfId="393" applyNumberFormat="1" applyFont="1" applyFill="1" applyBorder="1" applyAlignment="1">
      <alignment horizontal="center" vertical="center" wrapText="1"/>
      <protection/>
    </xf>
    <xf numFmtId="4" fontId="54" fillId="0" borderId="14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wrapText="1"/>
    </xf>
    <xf numFmtId="0" fontId="54" fillId="0" borderId="0" xfId="0" applyFont="1" applyAlignment="1">
      <alignment/>
    </xf>
    <xf numFmtId="0" fontId="53" fillId="0" borderId="14" xfId="0" applyFont="1" applyFill="1" applyBorder="1" applyAlignment="1">
      <alignment horizontal="center" vertical="top" wrapText="1"/>
    </xf>
    <xf numFmtId="2" fontId="53" fillId="0" borderId="31" xfId="397" applyNumberFormat="1" applyFont="1" applyFill="1" applyBorder="1" applyAlignment="1">
      <alignment horizontal="left" vertical="top" wrapText="1"/>
      <protection/>
    </xf>
    <xf numFmtId="49" fontId="54" fillId="0" borderId="14" xfId="0" applyNumberFormat="1" applyFont="1" applyFill="1" applyBorder="1" applyAlignment="1">
      <alignment horizontal="center" vertical="top"/>
    </xf>
    <xf numFmtId="2" fontId="54" fillId="0" borderId="14" xfId="0" applyNumberFormat="1" applyFont="1" applyFill="1" applyBorder="1" applyAlignment="1" applyProtection="1">
      <alignment horizontal="left" vertical="top" wrapText="1"/>
      <protection locked="0"/>
    </xf>
    <xf numFmtId="49" fontId="53" fillId="0" borderId="14" xfId="0" applyNumberFormat="1" applyFont="1" applyFill="1" applyBorder="1" applyAlignment="1">
      <alignment vertical="top"/>
    </xf>
    <xf numFmtId="49" fontId="53" fillId="0" borderId="14" xfId="0" applyNumberFormat="1" applyFont="1" applyFill="1" applyBorder="1" applyAlignment="1">
      <alignment horizontal="center" vertical="top" wrapText="1"/>
    </xf>
    <xf numFmtId="2" fontId="53" fillId="0" borderId="14" xfId="392" applyNumberFormat="1" applyFont="1" applyFill="1" applyBorder="1" applyAlignment="1">
      <alignment horizontal="left" vertical="top" wrapText="1"/>
      <protection/>
    </xf>
    <xf numFmtId="2" fontId="53" fillId="0" borderId="14" xfId="395" applyNumberFormat="1" applyFont="1" applyFill="1" applyBorder="1" applyAlignment="1">
      <alignment horizontal="left" vertical="top" wrapText="1"/>
      <protection/>
    </xf>
    <xf numFmtId="2" fontId="53" fillId="0" borderId="14" xfId="433" applyNumberFormat="1" applyFont="1" applyFill="1" applyBorder="1" applyAlignment="1">
      <alignment horizontal="left" vertical="center" wrapText="1"/>
      <protection/>
    </xf>
    <xf numFmtId="4" fontId="54" fillId="0" borderId="14" xfId="0" applyNumberFormat="1" applyFont="1" applyBorder="1" applyAlignment="1">
      <alignment horizontal="center" vertical="center"/>
    </xf>
    <xf numFmtId="172" fontId="53" fillId="0" borderId="14" xfId="0" applyNumberFormat="1" applyFont="1" applyFill="1" applyBorder="1" applyAlignment="1">
      <alignment horizontal="center" vertical="center"/>
    </xf>
    <xf numFmtId="4" fontId="54" fillId="0" borderId="14" xfId="0" applyNumberFormat="1" applyFont="1" applyFill="1" applyBorder="1" applyAlignment="1">
      <alignment horizontal="center" vertical="center"/>
    </xf>
    <xf numFmtId="180" fontId="54" fillId="0" borderId="14" xfId="0" applyNumberFormat="1" applyFont="1" applyFill="1" applyBorder="1" applyAlignment="1">
      <alignment horizontal="center" vertical="center"/>
    </xf>
    <xf numFmtId="4" fontId="53" fillId="0" borderId="14" xfId="0" applyNumberFormat="1" applyFont="1" applyFill="1" applyBorder="1" applyAlignment="1">
      <alignment horizontal="center" vertical="center"/>
    </xf>
    <xf numFmtId="180" fontId="53" fillId="0" borderId="14" xfId="0" applyNumberFormat="1" applyFont="1" applyFill="1" applyBorder="1" applyAlignment="1">
      <alignment horizontal="center" vertical="center"/>
    </xf>
    <xf numFmtId="22" fontId="5" fillId="0" borderId="0" xfId="0" applyNumberFormat="1" applyFont="1" applyAlignment="1">
      <alignment horizontal="right"/>
    </xf>
    <xf numFmtId="0" fontId="53" fillId="0" borderId="0" xfId="0" applyFont="1" applyAlignment="1">
      <alignment horizontal="left"/>
    </xf>
    <xf numFmtId="22" fontId="53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9" fontId="6" fillId="0" borderId="31" xfId="392" applyNumberFormat="1" applyFont="1" applyFill="1" applyBorder="1" applyAlignment="1">
      <alignment horizontal="center" vertical="center"/>
      <protection/>
    </xf>
    <xf numFmtId="0" fontId="6" fillId="0" borderId="31" xfId="392" applyNumberFormat="1" applyFont="1" applyFill="1" applyBorder="1" applyAlignment="1">
      <alignment horizontal="center" vertical="center"/>
      <protection/>
    </xf>
    <xf numFmtId="49" fontId="7" fillId="0" borderId="31" xfId="433" applyNumberFormat="1" applyFont="1" applyFill="1" applyBorder="1" applyAlignment="1">
      <alignment horizontal="center" vertical="center" wrapText="1"/>
      <protection/>
    </xf>
    <xf numFmtId="0" fontId="7" fillId="0" borderId="14" xfId="433" applyFont="1" applyBorder="1" applyAlignment="1">
      <alignment horizontal="center" vertical="center" wrapText="1"/>
      <protection/>
    </xf>
    <xf numFmtId="49" fontId="7" fillId="0" borderId="14" xfId="433" applyNumberFormat="1" applyFont="1" applyFill="1" applyBorder="1" applyAlignment="1">
      <alignment horizontal="center" vertical="center" wrapText="1"/>
      <protection/>
    </xf>
    <xf numFmtId="49" fontId="7" fillId="0" borderId="14" xfId="433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4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1 2" xfId="46"/>
    <cellStyle name="40% - Акцент1 3" xfId="47"/>
    <cellStyle name="40% - Акцент2" xfId="48"/>
    <cellStyle name="40% - Акцент2 2" xfId="49"/>
    <cellStyle name="40% - Акцент2 3" xfId="50"/>
    <cellStyle name="40% - Акцент3" xfId="51"/>
    <cellStyle name="40% - Акцент3 2" xfId="52"/>
    <cellStyle name="40% - Акцент3 3" xfId="53"/>
    <cellStyle name="40% - Акцент4" xfId="54"/>
    <cellStyle name="40% - Акцент4 2" xfId="55"/>
    <cellStyle name="40% - Акцент4 3" xfId="56"/>
    <cellStyle name="40% - Акцент5" xfId="57"/>
    <cellStyle name="40% - Акцент5 2" xfId="58"/>
    <cellStyle name="40% - Акцент5 3" xfId="59"/>
    <cellStyle name="40% - Акцент6" xfId="60"/>
    <cellStyle name="40% - Акцент6 2" xfId="61"/>
    <cellStyle name="40% - Акцент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Accent1" xfId="81"/>
    <cellStyle name="Accent1 - 20%" xfId="82"/>
    <cellStyle name="Accent1 - 20% 2" xfId="83"/>
    <cellStyle name="Accent1 - 40%" xfId="84"/>
    <cellStyle name="Accent1 - 40% 2" xfId="85"/>
    <cellStyle name="Accent1 - 60%" xfId="86"/>
    <cellStyle name="Accent1 - 60% 2" xfId="87"/>
    <cellStyle name="Accent2" xfId="88"/>
    <cellStyle name="Accent2 - 20%" xfId="89"/>
    <cellStyle name="Accent2 - 20% 2" xfId="90"/>
    <cellStyle name="Accent2 - 40%" xfId="91"/>
    <cellStyle name="Accent2 - 40% 2" xfId="92"/>
    <cellStyle name="Accent2 - 60%" xfId="93"/>
    <cellStyle name="Accent2 - 60% 2" xfId="94"/>
    <cellStyle name="Accent3" xfId="95"/>
    <cellStyle name="Accent3 - 20%" xfId="96"/>
    <cellStyle name="Accent3 - 20% 2" xfId="97"/>
    <cellStyle name="Accent3 - 40%" xfId="98"/>
    <cellStyle name="Accent3 - 40% 2" xfId="99"/>
    <cellStyle name="Accent3 - 60%" xfId="100"/>
    <cellStyle name="Accent3 - 60% 2" xfId="101"/>
    <cellStyle name="Accent3_10" xfId="102"/>
    <cellStyle name="Accent4" xfId="103"/>
    <cellStyle name="Accent4 - 20%" xfId="104"/>
    <cellStyle name="Accent4 - 20% 2" xfId="105"/>
    <cellStyle name="Accent4 - 40%" xfId="106"/>
    <cellStyle name="Accent4 - 40% 2" xfId="107"/>
    <cellStyle name="Accent4 - 60%" xfId="108"/>
    <cellStyle name="Accent4 - 60% 2" xfId="109"/>
    <cellStyle name="Accent4_10" xfId="110"/>
    <cellStyle name="Accent5" xfId="111"/>
    <cellStyle name="Accent5 - 20%" xfId="112"/>
    <cellStyle name="Accent5 - 20% 2" xfId="113"/>
    <cellStyle name="Accent5 - 40%" xfId="114"/>
    <cellStyle name="Accent5 - 60%" xfId="115"/>
    <cellStyle name="Accent5 - 60% 2" xfId="116"/>
    <cellStyle name="Accent5_10" xfId="117"/>
    <cellStyle name="Accent6" xfId="118"/>
    <cellStyle name="Accent6 - 20%" xfId="119"/>
    <cellStyle name="Accent6 - 40%" xfId="120"/>
    <cellStyle name="Accent6 - 40% 2" xfId="121"/>
    <cellStyle name="Accent6 - 60%" xfId="122"/>
    <cellStyle name="Accent6 - 60% 2" xfId="123"/>
    <cellStyle name="Accent6_10" xfId="124"/>
    <cellStyle name="Bad" xfId="125"/>
    <cellStyle name="Calculation" xfId="126"/>
    <cellStyle name="Check Cell" xfId="127"/>
    <cellStyle name="Emphasis 1" xfId="128"/>
    <cellStyle name="Emphasis 1 2" xfId="129"/>
    <cellStyle name="Emphasis 2" xfId="130"/>
    <cellStyle name="Emphasis 2 2" xfId="131"/>
    <cellStyle name="Emphasis 3" xfId="132"/>
    <cellStyle name="Explanatory Text" xfId="133"/>
    <cellStyle name="Good" xfId="134"/>
    <cellStyle name="Heading 1" xfId="135"/>
    <cellStyle name="Heading 2" xfId="136"/>
    <cellStyle name="Heading 3" xfId="137"/>
    <cellStyle name="Heading 4" xfId="138"/>
    <cellStyle name="Input" xfId="139"/>
    <cellStyle name="Linked Cell" xfId="140"/>
    <cellStyle name="Neutral" xfId="141"/>
    <cellStyle name="Normal_Regional Data for IGR" xfId="142"/>
    <cellStyle name="Note" xfId="143"/>
    <cellStyle name="Output" xfId="144"/>
    <cellStyle name="SAPBEXaggData" xfId="145"/>
    <cellStyle name="SAPBEXaggData 2" xfId="146"/>
    <cellStyle name="SAPBEXaggData 2 2" xfId="147"/>
    <cellStyle name="SAPBEXaggData 3" xfId="148"/>
    <cellStyle name="SAPBEXaggData 3 2" xfId="149"/>
    <cellStyle name="SAPBEXaggData_Приложения к закону (поправки)" xfId="150"/>
    <cellStyle name="SAPBEXaggDataEmph" xfId="151"/>
    <cellStyle name="SAPBEXaggDataEmph 2" xfId="152"/>
    <cellStyle name="SAPBEXaggDataEmph 2 2" xfId="153"/>
    <cellStyle name="SAPBEXaggDataEmph 3" xfId="154"/>
    <cellStyle name="SAPBEXaggDataEmph 3 2" xfId="155"/>
    <cellStyle name="SAPBEXaggItem" xfId="156"/>
    <cellStyle name="SAPBEXaggItem 2" xfId="157"/>
    <cellStyle name="SAPBEXaggItem 2 2" xfId="158"/>
    <cellStyle name="SAPBEXaggItem 3" xfId="159"/>
    <cellStyle name="SAPBEXaggItem 3 2" xfId="160"/>
    <cellStyle name="SAPBEXaggItem_8" xfId="161"/>
    <cellStyle name="SAPBEXaggItemX" xfId="162"/>
    <cellStyle name="SAPBEXaggItemX 2" xfId="163"/>
    <cellStyle name="SAPBEXaggItemX 2 2" xfId="164"/>
    <cellStyle name="SAPBEXaggItemX 3" xfId="165"/>
    <cellStyle name="SAPBEXaggItemX 3 2" xfId="166"/>
    <cellStyle name="SAPBEXchaText" xfId="167"/>
    <cellStyle name="SAPBEXchaText 2" xfId="168"/>
    <cellStyle name="SAPBEXchaText 2 2" xfId="169"/>
    <cellStyle name="SAPBEXchaText 3" xfId="170"/>
    <cellStyle name="SAPBEXchaText 3 2" xfId="171"/>
    <cellStyle name="SAPBEXexcBad7" xfId="172"/>
    <cellStyle name="SAPBEXexcBad7 2" xfId="173"/>
    <cellStyle name="SAPBEXexcBad7 2 2" xfId="174"/>
    <cellStyle name="SAPBEXexcBad7 3" xfId="175"/>
    <cellStyle name="SAPBEXexcBad7 3 2" xfId="176"/>
    <cellStyle name="SAPBEXexcBad8" xfId="177"/>
    <cellStyle name="SAPBEXexcBad8 2" xfId="178"/>
    <cellStyle name="SAPBEXexcBad8 2 2" xfId="179"/>
    <cellStyle name="SAPBEXexcBad8 3" xfId="180"/>
    <cellStyle name="SAPBEXexcBad8 3 2" xfId="181"/>
    <cellStyle name="SAPBEXexcBad9" xfId="182"/>
    <cellStyle name="SAPBEXexcBad9 2" xfId="183"/>
    <cellStyle name="SAPBEXexcBad9 2 2" xfId="184"/>
    <cellStyle name="SAPBEXexcBad9 3" xfId="185"/>
    <cellStyle name="SAPBEXexcBad9 3 2" xfId="186"/>
    <cellStyle name="SAPBEXexcCritical4" xfId="187"/>
    <cellStyle name="SAPBEXexcCritical4 2" xfId="188"/>
    <cellStyle name="SAPBEXexcCritical4 2 2" xfId="189"/>
    <cellStyle name="SAPBEXexcCritical4 3" xfId="190"/>
    <cellStyle name="SAPBEXexcCritical4 3 2" xfId="191"/>
    <cellStyle name="SAPBEXexcCritical5" xfId="192"/>
    <cellStyle name="SAPBEXexcCritical5 2" xfId="193"/>
    <cellStyle name="SAPBEXexcCritical5 2 2" xfId="194"/>
    <cellStyle name="SAPBEXexcCritical5 3" xfId="195"/>
    <cellStyle name="SAPBEXexcCritical5 3 2" xfId="196"/>
    <cellStyle name="SAPBEXexcCritical6" xfId="197"/>
    <cellStyle name="SAPBEXexcCritical6 2" xfId="198"/>
    <cellStyle name="SAPBEXexcCritical6 2 2" xfId="199"/>
    <cellStyle name="SAPBEXexcCritical6 3" xfId="200"/>
    <cellStyle name="SAPBEXexcCritical6 3 2" xfId="201"/>
    <cellStyle name="SAPBEXexcGood1" xfId="202"/>
    <cellStyle name="SAPBEXexcGood1 2" xfId="203"/>
    <cellStyle name="SAPBEXexcGood1 2 2" xfId="204"/>
    <cellStyle name="SAPBEXexcGood1 3" xfId="205"/>
    <cellStyle name="SAPBEXexcGood1 3 2" xfId="206"/>
    <cellStyle name="SAPBEXexcGood2" xfId="207"/>
    <cellStyle name="SAPBEXexcGood2 2" xfId="208"/>
    <cellStyle name="SAPBEXexcGood2 2 2" xfId="209"/>
    <cellStyle name="SAPBEXexcGood2 3" xfId="210"/>
    <cellStyle name="SAPBEXexcGood2 3 2" xfId="211"/>
    <cellStyle name="SAPBEXexcGood3" xfId="212"/>
    <cellStyle name="SAPBEXexcGood3 2" xfId="213"/>
    <cellStyle name="SAPBEXexcGood3 2 2" xfId="214"/>
    <cellStyle name="SAPBEXexcGood3 3" xfId="215"/>
    <cellStyle name="SAPBEXexcGood3 3 2" xfId="216"/>
    <cellStyle name="SAPBEXfilterDrill" xfId="217"/>
    <cellStyle name="SAPBEXfilterDrill 2" xfId="218"/>
    <cellStyle name="SAPBEXfilterDrill 2 2" xfId="219"/>
    <cellStyle name="SAPBEXfilterDrill 3" xfId="220"/>
    <cellStyle name="SAPBEXfilterDrill 3 2" xfId="221"/>
    <cellStyle name="SAPBEXfilterItem" xfId="222"/>
    <cellStyle name="SAPBEXfilterItem 2" xfId="223"/>
    <cellStyle name="SAPBEXfilterItem 2 2" xfId="224"/>
    <cellStyle name="SAPBEXfilterItem 3" xfId="225"/>
    <cellStyle name="SAPBEXfilterItem 3 2" xfId="226"/>
    <cellStyle name="SAPBEXfilterText" xfId="227"/>
    <cellStyle name="SAPBEXfilterText 2" xfId="228"/>
    <cellStyle name="SAPBEXfilterText 2 2" xfId="229"/>
    <cellStyle name="SAPBEXfilterText 3" xfId="230"/>
    <cellStyle name="SAPBEXfilterText 3 2" xfId="231"/>
    <cellStyle name="SAPBEXformats" xfId="232"/>
    <cellStyle name="SAPBEXformats 2" xfId="233"/>
    <cellStyle name="SAPBEXformats 2 2" xfId="234"/>
    <cellStyle name="SAPBEXformats 3" xfId="235"/>
    <cellStyle name="SAPBEXformats 3 2" xfId="236"/>
    <cellStyle name="SAPBEXheaderItem" xfId="237"/>
    <cellStyle name="SAPBEXheaderItem 2" xfId="238"/>
    <cellStyle name="SAPBEXheaderItem 2 2" xfId="239"/>
    <cellStyle name="SAPBEXheaderItem 3" xfId="240"/>
    <cellStyle name="SAPBEXheaderItem 3 2" xfId="241"/>
    <cellStyle name="SAPBEXheaderText" xfId="242"/>
    <cellStyle name="SAPBEXheaderText 2" xfId="243"/>
    <cellStyle name="SAPBEXheaderText 2 2" xfId="244"/>
    <cellStyle name="SAPBEXheaderText 3" xfId="245"/>
    <cellStyle name="SAPBEXheaderText 3 2" xfId="246"/>
    <cellStyle name="SAPBEXHLevel0" xfId="247"/>
    <cellStyle name="SAPBEXHLevel0 2" xfId="248"/>
    <cellStyle name="SAPBEXHLevel0 2 2" xfId="249"/>
    <cellStyle name="SAPBEXHLevel0 2 2 3" xfId="250"/>
    <cellStyle name="SAPBEXHLevel0 3" xfId="251"/>
    <cellStyle name="SAPBEXHLevel0X" xfId="252"/>
    <cellStyle name="SAPBEXHLevel0X 2" xfId="253"/>
    <cellStyle name="SAPBEXHLevel0X 2 2" xfId="254"/>
    <cellStyle name="SAPBEXHLevel0X 3" xfId="255"/>
    <cellStyle name="SAPBEXHLevel0X 3 2" xfId="256"/>
    <cellStyle name="SAPBEXHLevel1" xfId="257"/>
    <cellStyle name="SAPBEXHLevel1 2" xfId="258"/>
    <cellStyle name="SAPBEXHLevel1 2 2" xfId="259"/>
    <cellStyle name="SAPBEXHLevel1 3" xfId="260"/>
    <cellStyle name="SAPBEXHLevel1X" xfId="261"/>
    <cellStyle name="SAPBEXHLevel1X 2" xfId="262"/>
    <cellStyle name="SAPBEXHLevel1X 2 2" xfId="263"/>
    <cellStyle name="SAPBEXHLevel1X 3" xfId="264"/>
    <cellStyle name="SAPBEXHLevel1X 3 2" xfId="265"/>
    <cellStyle name="SAPBEXHLevel2" xfId="266"/>
    <cellStyle name="SAPBEXHLevel2 2" xfId="267"/>
    <cellStyle name="SAPBEXHLevel2 2 2" xfId="268"/>
    <cellStyle name="SAPBEXHLevel2 3" xfId="269"/>
    <cellStyle name="SAPBEXHLevel2X" xfId="270"/>
    <cellStyle name="SAPBEXHLevel2X 2" xfId="271"/>
    <cellStyle name="SAPBEXHLevel2X 2 2" xfId="272"/>
    <cellStyle name="SAPBEXHLevel2X 3" xfId="273"/>
    <cellStyle name="SAPBEXHLevel2X 3 2" xfId="274"/>
    <cellStyle name="SAPBEXHLevel3" xfId="275"/>
    <cellStyle name="SAPBEXHLevel3 2" xfId="276"/>
    <cellStyle name="SAPBEXHLevel3 2 2" xfId="277"/>
    <cellStyle name="SAPBEXHLevel3 3" xfId="278"/>
    <cellStyle name="SAPBEXHLevel3 3 2" xfId="279"/>
    <cellStyle name="SAPBEXHLevel3X" xfId="280"/>
    <cellStyle name="SAPBEXHLevel3X 2" xfId="281"/>
    <cellStyle name="SAPBEXHLevel3X 2 2" xfId="282"/>
    <cellStyle name="SAPBEXHLevel3X 3" xfId="283"/>
    <cellStyle name="SAPBEXHLevel3X 3 2" xfId="284"/>
    <cellStyle name="SAPBEXinputData" xfId="285"/>
    <cellStyle name="SAPBEXinputData 2" xfId="286"/>
    <cellStyle name="SAPBEXinputData 2 2" xfId="287"/>
    <cellStyle name="SAPBEXinputData 3" xfId="288"/>
    <cellStyle name="SAPBEXinputData 3 2" xfId="289"/>
    <cellStyle name="SAPBEXItemHeader" xfId="290"/>
    <cellStyle name="SAPBEXresData" xfId="291"/>
    <cellStyle name="SAPBEXresData 2" xfId="292"/>
    <cellStyle name="SAPBEXresData 2 2" xfId="293"/>
    <cellStyle name="SAPBEXresData 3" xfId="294"/>
    <cellStyle name="SAPBEXresData 3 2" xfId="295"/>
    <cellStyle name="SAPBEXresDataEmph" xfId="296"/>
    <cellStyle name="SAPBEXresDataEmph 2" xfId="297"/>
    <cellStyle name="SAPBEXresDataEmph 2 2" xfId="298"/>
    <cellStyle name="SAPBEXresDataEmph 3" xfId="299"/>
    <cellStyle name="SAPBEXresDataEmph 3 2" xfId="300"/>
    <cellStyle name="SAPBEXresItem" xfId="301"/>
    <cellStyle name="SAPBEXresItem 2" xfId="302"/>
    <cellStyle name="SAPBEXresItem 2 2" xfId="303"/>
    <cellStyle name="SAPBEXresItem 3" xfId="304"/>
    <cellStyle name="SAPBEXresItem 3 2" xfId="305"/>
    <cellStyle name="SAPBEXresItemX" xfId="306"/>
    <cellStyle name="SAPBEXresItemX 2" xfId="307"/>
    <cellStyle name="SAPBEXresItemX 2 2" xfId="308"/>
    <cellStyle name="SAPBEXresItemX 3" xfId="309"/>
    <cellStyle name="SAPBEXresItemX 3 2" xfId="310"/>
    <cellStyle name="SAPBEXstdData" xfId="311"/>
    <cellStyle name="SAPBEXstdData 2" xfId="312"/>
    <cellStyle name="SAPBEXstdData 3" xfId="313"/>
    <cellStyle name="SAPBEXstdData_726-ПК (прил.)" xfId="314"/>
    <cellStyle name="SAPBEXstdDataEmph" xfId="315"/>
    <cellStyle name="SAPBEXstdDataEmph 2" xfId="316"/>
    <cellStyle name="SAPBEXstdDataEmph 2 2" xfId="317"/>
    <cellStyle name="SAPBEXstdDataEmph 3" xfId="318"/>
    <cellStyle name="SAPBEXstdDataEmph 3 2" xfId="319"/>
    <cellStyle name="SAPBEXstdItem" xfId="320"/>
    <cellStyle name="SAPBEXstdItem 2" xfId="321"/>
    <cellStyle name="SAPBEXstdItem 2 2" xfId="322"/>
    <cellStyle name="SAPBEXstdItem 2 3" xfId="323"/>
    <cellStyle name="SAPBEXstdItem 3" xfId="324"/>
    <cellStyle name="SAPBEXstdItem_726-ПК (прил.)" xfId="325"/>
    <cellStyle name="SAPBEXstdItemX" xfId="326"/>
    <cellStyle name="SAPBEXstdItemX 2" xfId="327"/>
    <cellStyle name="SAPBEXstdItemX 2 2" xfId="328"/>
    <cellStyle name="SAPBEXstdItemX 3" xfId="329"/>
    <cellStyle name="SAPBEXstdItemX 3 2" xfId="330"/>
    <cellStyle name="SAPBEXtitle" xfId="331"/>
    <cellStyle name="SAPBEXtitle 2" xfId="332"/>
    <cellStyle name="SAPBEXtitle 2 2" xfId="333"/>
    <cellStyle name="SAPBEXtitle 3" xfId="334"/>
    <cellStyle name="SAPBEXtitle 3 2" xfId="335"/>
    <cellStyle name="SAPBEXunassignedItem" xfId="336"/>
    <cellStyle name="SAPBEXundefined" xfId="337"/>
    <cellStyle name="SAPBEXundefined 2" xfId="338"/>
    <cellStyle name="SAPBEXundefined 2 2" xfId="339"/>
    <cellStyle name="SAPBEXundefined 3" xfId="340"/>
    <cellStyle name="SAPBEXundefined 3 2" xfId="341"/>
    <cellStyle name="Sheet Title" xfId="342"/>
    <cellStyle name="Title" xfId="343"/>
    <cellStyle name="Total" xfId="344"/>
    <cellStyle name="Warning Text" xfId="345"/>
    <cellStyle name="Акцент1" xfId="346"/>
    <cellStyle name="Акцент1 2" xfId="347"/>
    <cellStyle name="Акцент2" xfId="348"/>
    <cellStyle name="Акцент2 2" xfId="349"/>
    <cellStyle name="Акцент3" xfId="350"/>
    <cellStyle name="Акцент3 2" xfId="351"/>
    <cellStyle name="Акцент4" xfId="352"/>
    <cellStyle name="Акцент4 2" xfId="353"/>
    <cellStyle name="Акцент5" xfId="354"/>
    <cellStyle name="Акцент5 2" xfId="355"/>
    <cellStyle name="Акцент6" xfId="356"/>
    <cellStyle name="Акцент6 2" xfId="357"/>
    <cellStyle name="Ввод " xfId="358"/>
    <cellStyle name="Ввод  2" xfId="359"/>
    <cellStyle name="Вывод" xfId="360"/>
    <cellStyle name="Вывод 2" xfId="361"/>
    <cellStyle name="Вычисление" xfId="362"/>
    <cellStyle name="Вычисление 2" xfId="363"/>
    <cellStyle name="Hyperlink" xfId="364"/>
    <cellStyle name="Currency" xfId="365"/>
    <cellStyle name="Currency [0]" xfId="366"/>
    <cellStyle name="Заголовок 1" xfId="367"/>
    <cellStyle name="Заголовок 1 2" xfId="368"/>
    <cellStyle name="Заголовок 2" xfId="369"/>
    <cellStyle name="Заголовок 2 2" xfId="370"/>
    <cellStyle name="Заголовок 3" xfId="371"/>
    <cellStyle name="Заголовок 3 2" xfId="372"/>
    <cellStyle name="Заголовок 4" xfId="373"/>
    <cellStyle name="Заголовок 4 2" xfId="374"/>
    <cellStyle name="Итог" xfId="375"/>
    <cellStyle name="Итог 2" xfId="376"/>
    <cellStyle name="Контрольная ячейка" xfId="377"/>
    <cellStyle name="Контрольная ячейка 2" xfId="378"/>
    <cellStyle name="Название" xfId="379"/>
    <cellStyle name="Название 2" xfId="380"/>
    <cellStyle name="Нейтральный" xfId="381"/>
    <cellStyle name="Нейтральный 2" xfId="382"/>
    <cellStyle name="Обычный 10" xfId="383"/>
    <cellStyle name="Обычный 10 2" xfId="384"/>
    <cellStyle name="Обычный 10 3" xfId="385"/>
    <cellStyle name="Обычный 11" xfId="386"/>
    <cellStyle name="Обычный 11 2" xfId="387"/>
    <cellStyle name="Обычный 11 2 2" xfId="388"/>
    <cellStyle name="Обычный 11 3" xfId="389"/>
    <cellStyle name="Обычный 11 4" xfId="390"/>
    <cellStyle name="Обычный 11 5" xfId="391"/>
    <cellStyle name="Обычный 12" xfId="392"/>
    <cellStyle name="Обычный 13" xfId="393"/>
    <cellStyle name="Обычный 14" xfId="394"/>
    <cellStyle name="Обычный 15" xfId="395"/>
    <cellStyle name="Обычный 18" xfId="396"/>
    <cellStyle name="Обычный 2" xfId="397"/>
    <cellStyle name="Обычный 2 2" xfId="398"/>
    <cellStyle name="Обычный 2 2 2" xfId="399"/>
    <cellStyle name="Обычный 2 2 3" xfId="400"/>
    <cellStyle name="Обычный 2 2 3 2" xfId="401"/>
    <cellStyle name="Обычный 2 2 3 3" xfId="402"/>
    <cellStyle name="Обычный 2 2 3 4" xfId="403"/>
    <cellStyle name="Обычный 2 2 4" xfId="404"/>
    <cellStyle name="Обычный 2 2 5" xfId="405"/>
    <cellStyle name="Обычный 2 3" xfId="406"/>
    <cellStyle name="Обычный 2 3 2" xfId="407"/>
    <cellStyle name="Обычный 2 3 2 2" xfId="408"/>
    <cellStyle name="Обычный 2 3 2 3" xfId="409"/>
    <cellStyle name="Обычный 2 3 3" xfId="410"/>
    <cellStyle name="Обычный 2 3 4" xfId="411"/>
    <cellStyle name="Обычный 2 3 5" xfId="412"/>
    <cellStyle name="Обычный 2 3 6" xfId="413"/>
    <cellStyle name="Обычный 2 4" xfId="414"/>
    <cellStyle name="Обычный 2 4 2" xfId="415"/>
    <cellStyle name="Обычный 2 4 3" xfId="416"/>
    <cellStyle name="Обычный 2 4 4" xfId="417"/>
    <cellStyle name="Обычный 2 5" xfId="418"/>
    <cellStyle name="Обычный 2 5 2" xfId="419"/>
    <cellStyle name="Обычный 2 5 3" xfId="420"/>
    <cellStyle name="Обычный 2 5 4" xfId="421"/>
    <cellStyle name="Обычный 2 6" xfId="422"/>
    <cellStyle name="Обычный 2 7" xfId="423"/>
    <cellStyle name="Обычный 2 8" xfId="424"/>
    <cellStyle name="Обычный 2 9" xfId="425"/>
    <cellStyle name="Обычный 3" xfId="426"/>
    <cellStyle name="Обычный 3 2" xfId="427"/>
    <cellStyle name="Обычный 4" xfId="428"/>
    <cellStyle name="Обычный 4 2" xfId="429"/>
    <cellStyle name="Обычный 5" xfId="430"/>
    <cellStyle name="Обычный 5 2" xfId="431"/>
    <cellStyle name="Обычный 5 3" xfId="432"/>
    <cellStyle name="Обычный 6" xfId="433"/>
    <cellStyle name="Обычный 7" xfId="434"/>
    <cellStyle name="Обычный 7 2" xfId="435"/>
    <cellStyle name="Обычный 7 2 2" xfId="436"/>
    <cellStyle name="Обычный 7 2 2 2" xfId="437"/>
    <cellStyle name="Обычный 7 2 3" xfId="438"/>
    <cellStyle name="Обычный 7 2 3 2" xfId="439"/>
    <cellStyle name="Обычный 7 2 4" xfId="440"/>
    <cellStyle name="Обычный 7 2 5" xfId="441"/>
    <cellStyle name="Обычный 7 2 6" xfId="442"/>
    <cellStyle name="Обычный 7 2 7" xfId="443"/>
    <cellStyle name="Обычный 7 3" xfId="444"/>
    <cellStyle name="Обычный 8" xfId="445"/>
    <cellStyle name="Обычный 8 2" xfId="446"/>
    <cellStyle name="Обычный 9" xfId="447"/>
    <cellStyle name="Обычный 9 2" xfId="448"/>
    <cellStyle name="Обычный 9 3" xfId="449"/>
    <cellStyle name="Обычный 9 4" xfId="450"/>
    <cellStyle name="Обычный_Книга2" xfId="451"/>
    <cellStyle name="Обычный_Прил" xfId="452"/>
    <cellStyle name="Followed Hyperlink" xfId="453"/>
    <cellStyle name="Плохой" xfId="454"/>
    <cellStyle name="Плохой 2" xfId="455"/>
    <cellStyle name="Пояснение" xfId="456"/>
    <cellStyle name="Пояснение 2" xfId="457"/>
    <cellStyle name="Примечание" xfId="458"/>
    <cellStyle name="Примечание 2" xfId="459"/>
    <cellStyle name="Примечание 2 2" xfId="460"/>
    <cellStyle name="Примечание 3" xfId="461"/>
    <cellStyle name="Примечание 3 2" xfId="462"/>
    <cellStyle name="Percent" xfId="463"/>
    <cellStyle name="Процентный 2" xfId="464"/>
    <cellStyle name="Процентный 2 2" xfId="465"/>
    <cellStyle name="Процентный 3" xfId="466"/>
    <cellStyle name="Процентный 3 2" xfId="467"/>
    <cellStyle name="Процентный 3 3" xfId="468"/>
    <cellStyle name="Процентный 4" xfId="469"/>
    <cellStyle name="Процентный 5" xfId="470"/>
    <cellStyle name="Процентный 6" xfId="471"/>
    <cellStyle name="Связанная ячейка" xfId="472"/>
    <cellStyle name="Связанная ячейка 2" xfId="473"/>
    <cellStyle name="Стиль 1" xfId="474"/>
    <cellStyle name="Текст предупреждения" xfId="475"/>
    <cellStyle name="Текст предупреждения 2" xfId="476"/>
    <cellStyle name="Comma" xfId="477"/>
    <cellStyle name="Comma [0]" xfId="478"/>
    <cellStyle name="Финансовый 2" xfId="479"/>
    <cellStyle name="Финансовый 2 2" xfId="480"/>
    <cellStyle name="Финансовый 2 3" xfId="481"/>
    <cellStyle name="Финансовый 3" xfId="482"/>
    <cellStyle name="Финансовый 4" xfId="483"/>
    <cellStyle name="Финансовый 5" xfId="484"/>
    <cellStyle name="Хороший" xfId="485"/>
    <cellStyle name="Хороший 2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2"/>
  <sheetViews>
    <sheetView view="pageBreakPreview" zoomScale="60" zoomScalePageLayoutView="0" workbookViewId="0" topLeftCell="A1">
      <selection activeCell="D3" sqref="D3"/>
    </sheetView>
  </sheetViews>
  <sheetFormatPr defaultColWidth="9.00390625" defaultRowHeight="12.75" outlineLevelRow="4"/>
  <cols>
    <col min="1" max="1" width="17.25390625" style="1" customWidth="1"/>
    <col min="2" max="2" width="7.75390625" style="1" customWidth="1"/>
    <col min="3" max="3" width="51.875" style="1" customWidth="1"/>
    <col min="4" max="4" width="20.125" style="1" customWidth="1"/>
    <col min="5" max="5" width="10.25390625" style="1" hidden="1" customWidth="1"/>
    <col min="6" max="6" width="16.125" style="1" customWidth="1"/>
    <col min="7" max="16384" width="9.125" style="1" customWidth="1"/>
  </cols>
  <sheetData>
    <row r="1" ht="12.75">
      <c r="D1" s="1" t="s">
        <v>155</v>
      </c>
    </row>
    <row r="2" ht="12.75">
      <c r="D2" s="1" t="s">
        <v>182</v>
      </c>
    </row>
    <row r="3" spans="1:4" ht="12.75" customHeight="1">
      <c r="A3" s="3"/>
      <c r="B3" s="3"/>
      <c r="C3" s="3"/>
      <c r="D3" s="16" t="s">
        <v>189</v>
      </c>
    </row>
    <row r="4" spans="1:6" ht="81" customHeight="1">
      <c r="A4" s="245" t="s">
        <v>178</v>
      </c>
      <c r="B4" s="245"/>
      <c r="C4" s="245"/>
      <c r="D4" s="245"/>
      <c r="E4" s="245"/>
      <c r="F4" s="245"/>
    </row>
    <row r="5" spans="1:5" ht="12.75" customHeight="1">
      <c r="A5" s="8"/>
      <c r="B5" s="8"/>
      <c r="C5" s="8"/>
      <c r="D5" s="8"/>
      <c r="E5" s="9"/>
    </row>
    <row r="6" spans="1:6" ht="12.75" customHeight="1">
      <c r="A6" s="4" t="s">
        <v>1</v>
      </c>
      <c r="B6" s="4" t="s">
        <v>2</v>
      </c>
      <c r="C6" s="4" t="s">
        <v>3</v>
      </c>
      <c r="D6" s="106">
        <v>2019</v>
      </c>
      <c r="F6" s="106">
        <v>2020</v>
      </c>
    </row>
    <row r="7" spans="1:8" ht="12.75" customHeight="1">
      <c r="A7" s="4" t="s">
        <v>57</v>
      </c>
      <c r="B7" s="4" t="s">
        <v>4</v>
      </c>
      <c r="C7" s="4" t="s">
        <v>5</v>
      </c>
      <c r="D7" s="4" t="s">
        <v>6</v>
      </c>
      <c r="E7" s="107"/>
      <c r="F7" s="112">
        <v>5</v>
      </c>
      <c r="G7" s="6"/>
      <c r="H7" s="6"/>
    </row>
    <row r="8" spans="1:8" ht="54" customHeight="1">
      <c r="A8" s="90" t="s">
        <v>123</v>
      </c>
      <c r="B8" s="60"/>
      <c r="C8" s="67" t="s">
        <v>90</v>
      </c>
      <c r="D8" s="74" t="e">
        <f>D9</f>
        <v>#REF!</v>
      </c>
      <c r="E8" s="107"/>
      <c r="F8" s="74" t="e">
        <f>F9</f>
        <v>#REF!</v>
      </c>
      <c r="G8" s="6"/>
      <c r="H8" s="6"/>
    </row>
    <row r="9" spans="1:8" ht="45.75" customHeight="1">
      <c r="A9" s="84" t="s">
        <v>170</v>
      </c>
      <c r="B9" s="60"/>
      <c r="C9" s="89" t="s">
        <v>102</v>
      </c>
      <c r="D9" s="55" t="e">
        <f>D10</f>
        <v>#REF!</v>
      </c>
      <c r="E9" s="107"/>
      <c r="F9" s="55" t="e">
        <f>F10</f>
        <v>#REF!</v>
      </c>
      <c r="G9" s="6"/>
      <c r="H9" s="6"/>
    </row>
    <row r="10" spans="1:8" ht="48.75" customHeight="1">
      <c r="A10" s="60" t="s">
        <v>124</v>
      </c>
      <c r="B10" s="60"/>
      <c r="C10" s="76" t="s">
        <v>80</v>
      </c>
      <c r="D10" s="55" t="e">
        <f>D11</f>
        <v>#REF!</v>
      </c>
      <c r="E10" s="107"/>
      <c r="F10" s="55" t="e">
        <f>F11</f>
        <v>#REF!</v>
      </c>
      <c r="G10" s="6"/>
      <c r="H10" s="6"/>
    </row>
    <row r="11" spans="1:8" ht="33.75" customHeight="1">
      <c r="A11" s="60" t="s">
        <v>125</v>
      </c>
      <c r="B11" s="83"/>
      <c r="C11" s="76" t="s">
        <v>79</v>
      </c>
      <c r="D11" s="55" t="e">
        <f>D12</f>
        <v>#REF!</v>
      </c>
      <c r="E11" s="107"/>
      <c r="F11" s="55" t="e">
        <f>F12</f>
        <v>#REF!</v>
      </c>
      <c r="G11" s="6"/>
      <c r="H11" s="6"/>
    </row>
    <row r="12" spans="1:8" ht="34.5" customHeight="1">
      <c r="A12" s="60"/>
      <c r="B12" s="80" t="s">
        <v>11</v>
      </c>
      <c r="C12" s="64" t="s">
        <v>78</v>
      </c>
      <c r="D12" s="55" t="e">
        <f>#REF!</f>
        <v>#REF!</v>
      </c>
      <c r="E12" s="107"/>
      <c r="F12" s="55" t="e">
        <f>#REF!</f>
        <v>#REF!</v>
      </c>
      <c r="G12" s="6"/>
      <c r="H12" s="6"/>
    </row>
    <row r="13" spans="1:8" ht="35.25" customHeight="1">
      <c r="A13" s="58" t="s">
        <v>133</v>
      </c>
      <c r="B13" s="59"/>
      <c r="C13" s="69" t="s">
        <v>96</v>
      </c>
      <c r="D13" s="74" t="e">
        <f>D14</f>
        <v>#REF!</v>
      </c>
      <c r="E13" s="107"/>
      <c r="F13" s="74" t="e">
        <f>F14</f>
        <v>#REF!</v>
      </c>
      <c r="G13" s="6"/>
      <c r="H13" s="6"/>
    </row>
    <row r="14" spans="1:8" ht="35.25" customHeight="1">
      <c r="A14" s="60" t="s">
        <v>134</v>
      </c>
      <c r="B14" s="83"/>
      <c r="C14" s="63" t="s">
        <v>103</v>
      </c>
      <c r="D14" s="55" t="e">
        <f>D15</f>
        <v>#REF!</v>
      </c>
      <c r="E14" s="107"/>
      <c r="F14" s="55" t="e">
        <f>F15</f>
        <v>#REF!</v>
      </c>
      <c r="G14" s="6"/>
      <c r="H14" s="6"/>
    </row>
    <row r="15" spans="1:8" ht="47.25" customHeight="1">
      <c r="A15" s="60" t="s">
        <v>135</v>
      </c>
      <c r="B15" s="59"/>
      <c r="C15" s="63" t="s">
        <v>104</v>
      </c>
      <c r="D15" s="55" t="e">
        <f>D16+D18+D20+D22+D24+D26+D28</f>
        <v>#REF!</v>
      </c>
      <c r="E15" s="107"/>
      <c r="F15" s="55" t="e">
        <f>F16+F18+F20+F22+F24+F26+F28</f>
        <v>#REF!</v>
      </c>
      <c r="G15" s="6"/>
      <c r="H15" s="6"/>
    </row>
    <row r="16" spans="1:8" ht="23.25" customHeight="1">
      <c r="A16" s="60" t="s">
        <v>136</v>
      </c>
      <c r="B16" s="85"/>
      <c r="C16" s="63" t="s">
        <v>51</v>
      </c>
      <c r="D16" s="55" t="e">
        <f>D17</f>
        <v>#REF!</v>
      </c>
      <c r="E16" s="107"/>
      <c r="F16" s="55" t="e">
        <f>F17</f>
        <v>#REF!</v>
      </c>
      <c r="G16" s="6"/>
      <c r="H16" s="6"/>
    </row>
    <row r="17" spans="1:8" ht="34.5" customHeight="1">
      <c r="A17" s="60"/>
      <c r="B17" s="80" t="s">
        <v>11</v>
      </c>
      <c r="C17" s="64" t="s">
        <v>78</v>
      </c>
      <c r="D17" s="55" t="e">
        <f>#REF!</f>
        <v>#REF!</v>
      </c>
      <c r="E17" s="107"/>
      <c r="F17" s="55" t="e">
        <f>#REF!</f>
        <v>#REF!</v>
      </c>
      <c r="G17" s="6"/>
      <c r="H17" s="6"/>
    </row>
    <row r="18" spans="1:8" ht="21.75" customHeight="1">
      <c r="A18" s="60" t="s">
        <v>165</v>
      </c>
      <c r="B18" s="80"/>
      <c r="C18" s="65" t="s">
        <v>156</v>
      </c>
      <c r="D18" s="55" t="e">
        <f>D19</f>
        <v>#REF!</v>
      </c>
      <c r="E18" s="107"/>
      <c r="F18" s="55" t="e">
        <f>F19</f>
        <v>#REF!</v>
      </c>
      <c r="G18" s="6"/>
      <c r="H18" s="6"/>
    </row>
    <row r="19" spans="1:8" ht="36.75" customHeight="1">
      <c r="A19" s="60"/>
      <c r="B19" s="80" t="s">
        <v>11</v>
      </c>
      <c r="C19" s="64" t="s">
        <v>78</v>
      </c>
      <c r="D19" s="55" t="e">
        <f>#REF!</f>
        <v>#REF!</v>
      </c>
      <c r="E19" s="107"/>
      <c r="F19" s="55" t="e">
        <f>#REF!</f>
        <v>#REF!</v>
      </c>
      <c r="G19" s="6"/>
      <c r="H19" s="6"/>
    </row>
    <row r="20" spans="1:8" ht="18" customHeight="1">
      <c r="A20" s="60" t="s">
        <v>137</v>
      </c>
      <c r="B20" s="80"/>
      <c r="C20" s="65" t="s">
        <v>67</v>
      </c>
      <c r="D20" s="55" t="e">
        <f>D21</f>
        <v>#REF!</v>
      </c>
      <c r="E20" s="107"/>
      <c r="F20" s="55" t="e">
        <f>F21</f>
        <v>#REF!</v>
      </c>
      <c r="G20" s="6"/>
      <c r="H20" s="6"/>
    </row>
    <row r="21" spans="1:8" ht="34.5" customHeight="1">
      <c r="A21" s="60"/>
      <c r="B21" s="80" t="s">
        <v>11</v>
      </c>
      <c r="C21" s="64" t="s">
        <v>78</v>
      </c>
      <c r="D21" s="55" t="e">
        <f>#REF!</f>
        <v>#REF!</v>
      </c>
      <c r="E21" s="107"/>
      <c r="F21" s="109" t="e">
        <f>#REF!</f>
        <v>#REF!</v>
      </c>
      <c r="G21" s="6"/>
      <c r="H21" s="6"/>
    </row>
    <row r="22" spans="1:8" ht="27" customHeight="1">
      <c r="A22" s="60" t="s">
        <v>138</v>
      </c>
      <c r="B22" s="80"/>
      <c r="C22" s="65" t="s">
        <v>68</v>
      </c>
      <c r="D22" s="55" t="e">
        <f>D23</f>
        <v>#REF!</v>
      </c>
      <c r="E22" s="107"/>
      <c r="F22" s="111" t="e">
        <f>F23</f>
        <v>#REF!</v>
      </c>
      <c r="G22" s="6"/>
      <c r="H22" s="6"/>
    </row>
    <row r="23" spans="1:8" ht="36" customHeight="1">
      <c r="A23" s="60"/>
      <c r="B23" s="80" t="s">
        <v>11</v>
      </c>
      <c r="C23" s="64" t="s">
        <v>78</v>
      </c>
      <c r="D23" s="55" t="e">
        <f>#REF!</f>
        <v>#REF!</v>
      </c>
      <c r="E23" s="107"/>
      <c r="F23" s="109" t="e">
        <f>#REF!</f>
        <v>#REF!</v>
      </c>
      <c r="G23" s="6"/>
      <c r="H23" s="6"/>
    </row>
    <row r="24" spans="1:8" ht="27" customHeight="1">
      <c r="A24" s="60" t="s">
        <v>139</v>
      </c>
      <c r="B24" s="80"/>
      <c r="C24" s="65" t="s">
        <v>69</v>
      </c>
      <c r="D24" s="55">
        <f>D25</f>
        <v>5</v>
      </c>
      <c r="E24" s="107"/>
      <c r="F24" s="55" t="e">
        <f>F25</f>
        <v>#REF!</v>
      </c>
      <c r="G24" s="6"/>
      <c r="H24" s="6"/>
    </row>
    <row r="25" spans="1:8" ht="38.25" customHeight="1">
      <c r="A25" s="60"/>
      <c r="B25" s="80" t="s">
        <v>11</v>
      </c>
      <c r="C25" s="64" t="s">
        <v>78</v>
      </c>
      <c r="D25" s="55">
        <f>'ведомственная 2018г'!F94</f>
        <v>5</v>
      </c>
      <c r="E25" s="107"/>
      <c r="F25" s="109" t="e">
        <f>#REF!</f>
        <v>#REF!</v>
      </c>
      <c r="G25" s="6"/>
      <c r="H25" s="6"/>
    </row>
    <row r="26" spans="1:8" ht="21" customHeight="1">
      <c r="A26" s="60" t="s">
        <v>140</v>
      </c>
      <c r="B26" s="80"/>
      <c r="C26" s="65" t="s">
        <v>70</v>
      </c>
      <c r="D26" s="55" t="e">
        <f>D27</f>
        <v>#REF!</v>
      </c>
      <c r="E26" s="107"/>
      <c r="F26" s="109" t="e">
        <f>F27</f>
        <v>#REF!</v>
      </c>
      <c r="G26" s="6"/>
      <c r="H26" s="6"/>
    </row>
    <row r="27" spans="1:8" ht="34.5" customHeight="1">
      <c r="A27" s="60"/>
      <c r="B27" s="80" t="s">
        <v>11</v>
      </c>
      <c r="C27" s="64" t="s">
        <v>78</v>
      </c>
      <c r="D27" s="55" t="e">
        <f>#REF!</f>
        <v>#REF!</v>
      </c>
      <c r="E27" s="107"/>
      <c r="F27" s="109" t="e">
        <f>#REF!</f>
        <v>#REF!</v>
      </c>
      <c r="G27" s="6"/>
      <c r="H27" s="6"/>
    </row>
    <row r="28" spans="1:8" ht="24.75" customHeight="1">
      <c r="A28" s="60" t="s">
        <v>141</v>
      </c>
      <c r="B28" s="80"/>
      <c r="C28" s="65" t="s">
        <v>76</v>
      </c>
      <c r="D28" s="55" t="e">
        <f>D29</f>
        <v>#REF!</v>
      </c>
      <c r="E28" s="107"/>
      <c r="F28" s="109" t="e">
        <f>F29</f>
        <v>#REF!</v>
      </c>
      <c r="G28" s="6"/>
      <c r="H28" s="6"/>
    </row>
    <row r="29" spans="1:8" ht="39.75" customHeight="1">
      <c r="A29" s="60"/>
      <c r="B29" s="80" t="s">
        <v>11</v>
      </c>
      <c r="C29" s="64" t="s">
        <v>78</v>
      </c>
      <c r="D29" s="55" t="e">
        <f>#REF!</f>
        <v>#REF!</v>
      </c>
      <c r="E29" s="107"/>
      <c r="F29" s="109" t="e">
        <f>#REF!</f>
        <v>#REF!</v>
      </c>
      <c r="G29" s="6"/>
      <c r="H29" s="6"/>
    </row>
    <row r="30" spans="1:8" ht="38.25" customHeight="1">
      <c r="A30" s="58" t="s">
        <v>142</v>
      </c>
      <c r="B30" s="58"/>
      <c r="C30" s="69" t="s">
        <v>110</v>
      </c>
      <c r="D30" s="74" t="e">
        <f>D32+D36</f>
        <v>#REF!</v>
      </c>
      <c r="E30" s="107"/>
      <c r="F30" s="74" t="e">
        <f>F32+F36</f>
        <v>#REF!</v>
      </c>
      <c r="G30" s="6"/>
      <c r="H30" s="6"/>
    </row>
    <row r="31" spans="1:8" ht="38.25" customHeight="1">
      <c r="A31" s="60" t="s">
        <v>143</v>
      </c>
      <c r="B31" s="60"/>
      <c r="C31" s="63" t="s">
        <v>105</v>
      </c>
      <c r="D31" s="55" t="e">
        <f>D32</f>
        <v>#REF!</v>
      </c>
      <c r="E31" s="107"/>
      <c r="F31" s="55" t="e">
        <f>F32</f>
        <v>#REF!</v>
      </c>
      <c r="G31" s="6"/>
      <c r="H31" s="6"/>
    </row>
    <row r="32" spans="1:8" ht="36" customHeight="1">
      <c r="A32" s="60" t="s">
        <v>144</v>
      </c>
      <c r="B32" s="60"/>
      <c r="C32" s="91" t="s">
        <v>99</v>
      </c>
      <c r="D32" s="55" t="e">
        <f>D33</f>
        <v>#REF!</v>
      </c>
      <c r="E32" s="107"/>
      <c r="F32" s="55" t="e">
        <f>F33</f>
        <v>#REF!</v>
      </c>
      <c r="G32" s="6"/>
      <c r="H32" s="6"/>
    </row>
    <row r="33" spans="1:8" ht="29.25" customHeight="1">
      <c r="A33" s="60" t="s">
        <v>145</v>
      </c>
      <c r="B33" s="60"/>
      <c r="C33" s="92" t="s">
        <v>100</v>
      </c>
      <c r="D33" s="55" t="e">
        <f>D34</f>
        <v>#REF!</v>
      </c>
      <c r="E33" s="107"/>
      <c r="F33" s="55" t="e">
        <f>F34</f>
        <v>#REF!</v>
      </c>
      <c r="G33" s="6"/>
      <c r="H33" s="6"/>
    </row>
    <row r="34" spans="1:8" ht="37.5" customHeight="1">
      <c r="A34" s="60"/>
      <c r="B34" s="60" t="s">
        <v>11</v>
      </c>
      <c r="C34" s="64" t="s">
        <v>78</v>
      </c>
      <c r="D34" s="55" t="e">
        <f>#REF!</f>
        <v>#REF!</v>
      </c>
      <c r="E34" s="107"/>
      <c r="F34" s="109" t="e">
        <f>#REF!</f>
        <v>#REF!</v>
      </c>
      <c r="G34" s="6"/>
      <c r="H34" s="6"/>
    </row>
    <row r="35" spans="1:8" ht="21.75" customHeight="1">
      <c r="A35" s="60" t="s">
        <v>146</v>
      </c>
      <c r="B35" s="60"/>
      <c r="C35" s="89" t="s">
        <v>101</v>
      </c>
      <c r="D35" s="55">
        <f>D36</f>
        <v>1397.6999999999998</v>
      </c>
      <c r="E35" s="107"/>
      <c r="F35" s="55" t="e">
        <f>F36</f>
        <v>#REF!</v>
      </c>
      <c r="G35" s="6"/>
      <c r="H35" s="6"/>
    </row>
    <row r="36" spans="1:8" ht="48" customHeight="1">
      <c r="A36" s="60" t="s">
        <v>183</v>
      </c>
      <c r="B36" s="60"/>
      <c r="C36" s="63" t="s">
        <v>81</v>
      </c>
      <c r="D36" s="55">
        <f>D37+D41</f>
        <v>1397.6999999999998</v>
      </c>
      <c r="E36" s="107"/>
      <c r="F36" s="55" t="e">
        <f>F37+F41</f>
        <v>#REF!</v>
      </c>
      <c r="G36" s="6"/>
      <c r="H36" s="6"/>
    </row>
    <row r="37" spans="1:8" ht="25.5" customHeight="1">
      <c r="A37" s="60" t="s">
        <v>184</v>
      </c>
      <c r="B37" s="60"/>
      <c r="C37" s="63" t="s">
        <v>52</v>
      </c>
      <c r="D37" s="55">
        <f>D38+D39+D40</f>
        <v>1006.9</v>
      </c>
      <c r="E37" s="107"/>
      <c r="F37" s="55" t="e">
        <f>F38+F39+F40</f>
        <v>#REF!</v>
      </c>
      <c r="G37" s="6"/>
      <c r="H37" s="6"/>
    </row>
    <row r="38" spans="1:8" ht="78" customHeight="1">
      <c r="A38" s="60"/>
      <c r="B38" s="60" t="s">
        <v>10</v>
      </c>
      <c r="C38" s="78" t="s">
        <v>93</v>
      </c>
      <c r="D38" s="55">
        <f>'ведомственная 2018г'!F109</f>
        <v>244.7</v>
      </c>
      <c r="E38" s="107"/>
      <c r="F38" s="109" t="e">
        <f>#REF!</f>
        <v>#REF!</v>
      </c>
      <c r="G38" s="6"/>
      <c r="H38" s="6"/>
    </row>
    <row r="39" spans="1:8" ht="34.5" customHeight="1">
      <c r="A39" s="60"/>
      <c r="B39" s="80" t="s">
        <v>11</v>
      </c>
      <c r="C39" s="64" t="s">
        <v>78</v>
      </c>
      <c r="D39" s="55">
        <f>'ведомственная 2018г'!F110</f>
        <v>749.1</v>
      </c>
      <c r="E39" s="107"/>
      <c r="F39" s="109" t="e">
        <f>#REF!</f>
        <v>#REF!</v>
      </c>
      <c r="G39" s="6"/>
      <c r="H39" s="6"/>
    </row>
    <row r="40" spans="1:8" ht="24.75" customHeight="1">
      <c r="A40" s="60"/>
      <c r="B40" s="60" t="s">
        <v>12</v>
      </c>
      <c r="C40" s="63" t="s">
        <v>13</v>
      </c>
      <c r="D40" s="55">
        <f>'ведомственная 2018г'!F111</f>
        <v>13.1</v>
      </c>
      <c r="E40" s="107"/>
      <c r="F40" s="109" t="e">
        <f>#REF!</f>
        <v>#REF!</v>
      </c>
      <c r="G40" s="6"/>
      <c r="H40" s="6"/>
    </row>
    <row r="41" spans="1:8" ht="36.75" customHeight="1">
      <c r="A41" s="60" t="s">
        <v>185</v>
      </c>
      <c r="B41" s="60"/>
      <c r="C41" s="77" t="s">
        <v>53</v>
      </c>
      <c r="D41" s="55">
        <f>D42+D43</f>
        <v>390.79999999999995</v>
      </c>
      <c r="E41" s="107"/>
      <c r="F41" s="55" t="e">
        <f>F42+F43</f>
        <v>#REF!</v>
      </c>
      <c r="G41" s="6"/>
      <c r="H41" s="6"/>
    </row>
    <row r="42" spans="1:8" ht="80.25" customHeight="1">
      <c r="A42" s="60"/>
      <c r="B42" s="60" t="s">
        <v>10</v>
      </c>
      <c r="C42" s="78" t="s">
        <v>93</v>
      </c>
      <c r="D42" s="55">
        <f>'ведомственная 2018г'!F113</f>
        <v>228.1</v>
      </c>
      <c r="E42" s="107"/>
      <c r="F42" s="109" t="e">
        <f>#REF!</f>
        <v>#REF!</v>
      </c>
      <c r="G42" s="6"/>
      <c r="H42" s="6"/>
    </row>
    <row r="43" spans="1:8" ht="36" customHeight="1">
      <c r="A43" s="60"/>
      <c r="B43" s="80" t="s">
        <v>11</v>
      </c>
      <c r="C43" s="64" t="s">
        <v>78</v>
      </c>
      <c r="D43" s="55">
        <f>'ведомственная 2018г'!F114</f>
        <v>162.7</v>
      </c>
      <c r="E43" s="107"/>
      <c r="F43" s="109" t="e">
        <f>#REF!</f>
        <v>#REF!</v>
      </c>
      <c r="G43" s="6"/>
      <c r="H43" s="6"/>
    </row>
    <row r="44" spans="1:8" ht="48" customHeight="1">
      <c r="A44" s="90" t="s">
        <v>119</v>
      </c>
      <c r="B44" s="58"/>
      <c r="C44" s="88" t="s">
        <v>82</v>
      </c>
      <c r="D44" s="74" t="e">
        <f>D45+D49+D54</f>
        <v>#REF!</v>
      </c>
      <c r="E44" s="107"/>
      <c r="F44" s="74" t="e">
        <f>F45+F49+F54</f>
        <v>#REF!</v>
      </c>
      <c r="G44" s="6"/>
      <c r="H44" s="6"/>
    </row>
    <row r="45" spans="1:8" ht="47.25" customHeight="1">
      <c r="A45" s="84" t="s">
        <v>120</v>
      </c>
      <c r="B45" s="60"/>
      <c r="C45" s="63" t="s">
        <v>168</v>
      </c>
      <c r="D45" s="55" t="e">
        <f>D46</f>
        <v>#REF!</v>
      </c>
      <c r="E45" s="107"/>
      <c r="F45" s="55" t="e">
        <f>F46</f>
        <v>#REF!</v>
      </c>
      <c r="G45" s="6"/>
      <c r="H45" s="6"/>
    </row>
    <row r="46" spans="1:8" ht="30" customHeight="1">
      <c r="A46" s="84" t="s">
        <v>121</v>
      </c>
      <c r="B46" s="60"/>
      <c r="C46" s="63" t="s">
        <v>83</v>
      </c>
      <c r="D46" s="55" t="e">
        <f>D47</f>
        <v>#REF!</v>
      </c>
      <c r="E46" s="107"/>
      <c r="F46" s="55" t="e">
        <f>F47</f>
        <v>#REF!</v>
      </c>
      <c r="G46" s="6"/>
      <c r="H46" s="6"/>
    </row>
    <row r="47" spans="1:8" ht="19.5" customHeight="1">
      <c r="A47" s="84" t="s">
        <v>122</v>
      </c>
      <c r="B47" s="60"/>
      <c r="C47" s="63" t="s">
        <v>64</v>
      </c>
      <c r="D47" s="55" t="e">
        <f>D48</f>
        <v>#REF!</v>
      </c>
      <c r="E47" s="107"/>
      <c r="F47" s="55" t="e">
        <f>F48</f>
        <v>#REF!</v>
      </c>
      <c r="G47" s="6"/>
      <c r="H47" s="6"/>
    </row>
    <row r="48" spans="1:8" ht="33" customHeight="1">
      <c r="A48" s="84"/>
      <c r="B48" s="60" t="s">
        <v>11</v>
      </c>
      <c r="C48" s="64" t="s">
        <v>78</v>
      </c>
      <c r="D48" s="55" t="e">
        <f>#REF!</f>
        <v>#REF!</v>
      </c>
      <c r="E48" s="107"/>
      <c r="F48" s="109" t="e">
        <f>#REF!</f>
        <v>#REF!</v>
      </c>
      <c r="G48" s="6"/>
      <c r="H48" s="6"/>
    </row>
    <row r="49" spans="1:8" ht="35.25" customHeight="1" hidden="1">
      <c r="A49" s="84" t="s">
        <v>84</v>
      </c>
      <c r="B49" s="61"/>
      <c r="C49" s="66" t="s">
        <v>85</v>
      </c>
      <c r="D49" s="55">
        <f>D50</f>
        <v>0</v>
      </c>
      <c r="E49" s="107"/>
      <c r="F49" s="110"/>
      <c r="G49" s="6"/>
      <c r="H49" s="6"/>
    </row>
    <row r="50" spans="1:8" ht="50.25" customHeight="1" hidden="1">
      <c r="A50" s="84" t="s">
        <v>107</v>
      </c>
      <c r="B50" s="61"/>
      <c r="C50" s="63" t="s">
        <v>167</v>
      </c>
      <c r="D50" s="55">
        <f>D51</f>
        <v>0</v>
      </c>
      <c r="E50" s="107"/>
      <c r="F50" s="110"/>
      <c r="G50" s="6"/>
      <c r="H50" s="6"/>
    </row>
    <row r="51" spans="1:8" ht="33" customHeight="1" hidden="1">
      <c r="A51" s="84" t="s">
        <v>107</v>
      </c>
      <c r="B51" s="61"/>
      <c r="C51" s="66" t="s">
        <v>66</v>
      </c>
      <c r="D51" s="55">
        <f>D52+D53</f>
        <v>0</v>
      </c>
      <c r="E51" s="107"/>
      <c r="F51" s="110"/>
      <c r="G51" s="6"/>
      <c r="H51" s="6"/>
    </row>
    <row r="52" spans="1:8" ht="75" customHeight="1" hidden="1">
      <c r="A52" s="60"/>
      <c r="B52" s="80" t="s">
        <v>10</v>
      </c>
      <c r="C52" s="78" t="s">
        <v>93</v>
      </c>
      <c r="D52" s="55"/>
      <c r="E52" s="107"/>
      <c r="F52" s="110"/>
      <c r="G52" s="6"/>
      <c r="H52" s="6"/>
    </row>
    <row r="53" spans="1:8" ht="35.25" customHeight="1" hidden="1">
      <c r="A53" s="60"/>
      <c r="B53" s="85" t="s">
        <v>11</v>
      </c>
      <c r="C53" s="64" t="s">
        <v>78</v>
      </c>
      <c r="D53" s="75"/>
      <c r="E53" s="107"/>
      <c r="F53" s="110"/>
      <c r="G53" s="6"/>
      <c r="H53" s="6"/>
    </row>
    <row r="54" spans="1:8" ht="48.75" customHeight="1">
      <c r="A54" s="84" t="s">
        <v>186</v>
      </c>
      <c r="B54" s="60"/>
      <c r="C54" s="57" t="s">
        <v>106</v>
      </c>
      <c r="D54" s="55" t="e">
        <f>D55</f>
        <v>#REF!</v>
      </c>
      <c r="E54" s="107"/>
      <c r="F54" s="55" t="e">
        <f>F55</f>
        <v>#REF!</v>
      </c>
      <c r="G54" s="6"/>
      <c r="H54" s="6"/>
    </row>
    <row r="55" spans="1:8" ht="35.25" customHeight="1">
      <c r="A55" s="84" t="s">
        <v>187</v>
      </c>
      <c r="B55" s="60"/>
      <c r="C55" s="79" t="s">
        <v>94</v>
      </c>
      <c r="D55" s="55" t="e">
        <f>D56</f>
        <v>#REF!</v>
      </c>
      <c r="E55" s="107"/>
      <c r="F55" s="55" t="e">
        <f>F56</f>
        <v>#REF!</v>
      </c>
      <c r="G55" s="6"/>
      <c r="H55" s="6"/>
    </row>
    <row r="56" spans="1:8" ht="35.25" customHeight="1">
      <c r="A56" s="84" t="s">
        <v>188</v>
      </c>
      <c r="B56" s="60"/>
      <c r="C56" s="63" t="s">
        <v>95</v>
      </c>
      <c r="D56" s="55" t="e">
        <f>D57</f>
        <v>#REF!</v>
      </c>
      <c r="E56" s="107"/>
      <c r="F56" s="55" t="e">
        <f>F57</f>
        <v>#REF!</v>
      </c>
      <c r="G56" s="6"/>
      <c r="H56" s="6"/>
    </row>
    <row r="57" spans="1:8" ht="35.25" customHeight="1">
      <c r="A57" s="84"/>
      <c r="B57" s="60" t="s">
        <v>11</v>
      </c>
      <c r="C57" s="64" t="s">
        <v>78</v>
      </c>
      <c r="D57" s="55" t="e">
        <f>#REF!</f>
        <v>#REF!</v>
      </c>
      <c r="E57" s="107"/>
      <c r="F57" s="109" t="e">
        <f>#REF!</f>
        <v>#REF!</v>
      </c>
      <c r="G57" s="6"/>
      <c r="H57" s="6"/>
    </row>
    <row r="58" spans="1:8" ht="30.75" customHeight="1">
      <c r="A58" s="58" t="s">
        <v>126</v>
      </c>
      <c r="B58" s="58" t="s">
        <v>9</v>
      </c>
      <c r="C58" s="69" t="s">
        <v>109</v>
      </c>
      <c r="D58" s="74" t="e">
        <f>D59+D63</f>
        <v>#REF!</v>
      </c>
      <c r="E58" s="107"/>
      <c r="F58" s="74" t="e">
        <f>F59+F63</f>
        <v>#REF!</v>
      </c>
      <c r="G58" s="6"/>
      <c r="H58" s="6"/>
    </row>
    <row r="59" spans="1:8" ht="20.25" customHeight="1">
      <c r="A59" s="60" t="s">
        <v>129</v>
      </c>
      <c r="B59" s="83"/>
      <c r="C59" s="68" t="s">
        <v>86</v>
      </c>
      <c r="D59" s="55" t="e">
        <f>D60</f>
        <v>#REF!</v>
      </c>
      <c r="E59" s="107"/>
      <c r="F59" s="55" t="e">
        <f>F60</f>
        <v>#REF!</v>
      </c>
      <c r="G59" s="6"/>
      <c r="H59" s="6"/>
    </row>
    <row r="60" spans="1:8" s="11" customFormat="1" ht="34.5" customHeight="1">
      <c r="A60" s="60" t="s">
        <v>127</v>
      </c>
      <c r="B60" s="83"/>
      <c r="C60" s="63" t="s">
        <v>87</v>
      </c>
      <c r="D60" s="55" t="e">
        <f>D61</f>
        <v>#REF!</v>
      </c>
      <c r="E60" s="108"/>
      <c r="F60" s="55" t="e">
        <f>F61</f>
        <v>#REF!</v>
      </c>
      <c r="G60" s="10"/>
      <c r="H60" s="10"/>
    </row>
    <row r="61" spans="1:8" ht="20.25" customHeight="1" outlineLevel="1">
      <c r="A61" s="60" t="s">
        <v>128</v>
      </c>
      <c r="B61" s="83"/>
      <c r="C61" s="77" t="s">
        <v>48</v>
      </c>
      <c r="D61" s="55" t="e">
        <f>D62</f>
        <v>#REF!</v>
      </c>
      <c r="E61" s="104"/>
      <c r="F61" s="55" t="e">
        <f>F62</f>
        <v>#REF!</v>
      </c>
      <c r="G61" s="6"/>
      <c r="H61" s="6"/>
    </row>
    <row r="62" spans="1:8" ht="33" customHeight="1" outlineLevel="1">
      <c r="A62" s="60"/>
      <c r="B62" s="80" t="s">
        <v>11</v>
      </c>
      <c r="C62" s="64" t="s">
        <v>78</v>
      </c>
      <c r="D62" s="55" t="e">
        <f>#REF!</f>
        <v>#REF!</v>
      </c>
      <c r="E62" s="104"/>
      <c r="F62" s="109" t="e">
        <f>#REF!</f>
        <v>#REF!</v>
      </c>
      <c r="G62" s="6"/>
      <c r="H62" s="6"/>
    </row>
    <row r="63" spans="1:8" ht="20.25" customHeight="1" outlineLevel="1">
      <c r="A63" s="60" t="s">
        <v>130</v>
      </c>
      <c r="B63" s="83"/>
      <c r="C63" s="63" t="s">
        <v>88</v>
      </c>
      <c r="D63" s="55" t="e">
        <f>D64</f>
        <v>#REF!</v>
      </c>
      <c r="E63" s="104"/>
      <c r="F63" s="55" t="e">
        <f>F64</f>
        <v>#REF!</v>
      </c>
      <c r="G63" s="6"/>
      <c r="H63" s="6"/>
    </row>
    <row r="64" spans="1:8" ht="31.5" customHeight="1" outlineLevel="2">
      <c r="A64" s="60" t="s">
        <v>131</v>
      </c>
      <c r="B64" s="60"/>
      <c r="C64" s="63" t="s">
        <v>89</v>
      </c>
      <c r="D64" s="55" t="e">
        <f>D65</f>
        <v>#REF!</v>
      </c>
      <c r="E64" s="104"/>
      <c r="F64" s="55" t="e">
        <f>F65</f>
        <v>#REF!</v>
      </c>
      <c r="G64" s="6"/>
      <c r="H64" s="6"/>
    </row>
    <row r="65" spans="1:8" ht="34.5" customHeight="1" outlineLevel="2">
      <c r="A65" s="60" t="s">
        <v>132</v>
      </c>
      <c r="B65" s="83"/>
      <c r="C65" s="105" t="s">
        <v>161</v>
      </c>
      <c r="D65" s="55" t="e">
        <f>D66</f>
        <v>#REF!</v>
      </c>
      <c r="E65" s="104"/>
      <c r="F65" s="55" t="e">
        <f>F66</f>
        <v>#REF!</v>
      </c>
      <c r="G65" s="6"/>
      <c r="H65" s="6"/>
    </row>
    <row r="66" spans="1:8" ht="30" customHeight="1" outlineLevel="2">
      <c r="A66" s="60"/>
      <c r="B66" s="83">
        <v>200</v>
      </c>
      <c r="C66" s="64" t="s">
        <v>78</v>
      </c>
      <c r="D66" s="55" t="e">
        <f>#REF!</f>
        <v>#REF!</v>
      </c>
      <c r="E66" s="104"/>
      <c r="F66" s="110" t="e">
        <f>#REF!</f>
        <v>#REF!</v>
      </c>
      <c r="G66" s="6"/>
      <c r="H66" s="6"/>
    </row>
    <row r="67" spans="1:8" ht="34.5" customHeight="1" outlineLevel="2">
      <c r="A67" s="58" t="s">
        <v>147</v>
      </c>
      <c r="B67" s="54"/>
      <c r="C67" s="67" t="s">
        <v>71</v>
      </c>
      <c r="D67" s="74" t="e">
        <f>D68+D72+D76</f>
        <v>#REF!</v>
      </c>
      <c r="E67" s="104"/>
      <c r="F67" s="74" t="e">
        <f>F68+F72+F76</f>
        <v>#REF!</v>
      </c>
      <c r="G67" s="6"/>
      <c r="H67" s="6"/>
    </row>
    <row r="68" spans="1:8" ht="62.25" customHeight="1" outlineLevel="2">
      <c r="A68" s="60" t="s">
        <v>148</v>
      </c>
      <c r="B68" s="60"/>
      <c r="C68" s="63" t="s">
        <v>169</v>
      </c>
      <c r="D68" s="55" t="e">
        <f>D69</f>
        <v>#REF!</v>
      </c>
      <c r="E68" s="104"/>
      <c r="F68" s="55" t="e">
        <f>F69</f>
        <v>#REF!</v>
      </c>
      <c r="G68" s="6"/>
      <c r="H68" s="6"/>
    </row>
    <row r="69" spans="1:8" ht="51.75" customHeight="1" outlineLevel="2">
      <c r="A69" s="60" t="s">
        <v>149</v>
      </c>
      <c r="B69" s="60"/>
      <c r="C69" s="70" t="s">
        <v>91</v>
      </c>
      <c r="D69" s="55" t="e">
        <f>D70</f>
        <v>#REF!</v>
      </c>
      <c r="E69" s="104"/>
      <c r="F69" s="55" t="e">
        <f>F70</f>
        <v>#REF!</v>
      </c>
      <c r="G69" s="6"/>
      <c r="H69" s="6"/>
    </row>
    <row r="70" spans="1:8" ht="48.75" customHeight="1" outlineLevel="2">
      <c r="A70" s="60" t="s">
        <v>150</v>
      </c>
      <c r="B70" s="60"/>
      <c r="C70" s="63" t="s">
        <v>77</v>
      </c>
      <c r="D70" s="55" t="e">
        <f>D71</f>
        <v>#REF!</v>
      </c>
      <c r="E70" s="104"/>
      <c r="F70" s="55" t="e">
        <f>F71</f>
        <v>#REF!</v>
      </c>
      <c r="G70" s="6"/>
      <c r="H70" s="6"/>
    </row>
    <row r="71" spans="1:8" ht="19.5" customHeight="1" outlineLevel="2">
      <c r="A71" s="60"/>
      <c r="B71" s="83" t="s">
        <v>14</v>
      </c>
      <c r="C71" s="63" t="s">
        <v>15</v>
      </c>
      <c r="D71" s="55" t="e">
        <f>#REF!</f>
        <v>#REF!</v>
      </c>
      <c r="E71" s="104"/>
      <c r="F71" s="110" t="e">
        <f>#REF!</f>
        <v>#REF!</v>
      </c>
      <c r="G71" s="6"/>
      <c r="H71" s="6"/>
    </row>
    <row r="72" spans="1:8" ht="38.25" customHeight="1" outlineLevel="2">
      <c r="A72" s="81" t="s">
        <v>151</v>
      </c>
      <c r="B72" s="60"/>
      <c r="C72" s="71" t="s">
        <v>75</v>
      </c>
      <c r="D72" s="55" t="e">
        <f>D73</f>
        <v>#REF!</v>
      </c>
      <c r="E72" s="104"/>
      <c r="F72" s="55" t="e">
        <f>F73</f>
        <v>#REF!</v>
      </c>
      <c r="G72" s="6"/>
      <c r="H72" s="6"/>
    </row>
    <row r="73" spans="1:8" ht="76.5" customHeight="1" outlineLevel="2">
      <c r="A73" s="81" t="s">
        <v>152</v>
      </c>
      <c r="B73" s="60"/>
      <c r="C73" s="72" t="s">
        <v>92</v>
      </c>
      <c r="D73" s="55" t="e">
        <f>D74</f>
        <v>#REF!</v>
      </c>
      <c r="E73" s="104"/>
      <c r="F73" s="55" t="e">
        <f>F74</f>
        <v>#REF!</v>
      </c>
      <c r="G73" s="6"/>
      <c r="H73" s="6"/>
    </row>
    <row r="74" spans="1:8" ht="81.75" customHeight="1" outlineLevel="2">
      <c r="A74" s="81" t="s">
        <v>181</v>
      </c>
      <c r="B74" s="60"/>
      <c r="C74" s="71" t="s">
        <v>65</v>
      </c>
      <c r="D74" s="55" t="e">
        <f>D75</f>
        <v>#REF!</v>
      </c>
      <c r="E74" s="104"/>
      <c r="F74" s="55" t="e">
        <f>F75</f>
        <v>#REF!</v>
      </c>
      <c r="G74" s="6"/>
      <c r="H74" s="6"/>
    </row>
    <row r="75" spans="1:8" ht="78.75" customHeight="1" outlineLevel="2">
      <c r="A75" s="81"/>
      <c r="B75" s="83">
        <v>100</v>
      </c>
      <c r="C75" s="78" t="s">
        <v>93</v>
      </c>
      <c r="D75" s="55" t="e">
        <f>#REF!</f>
        <v>#REF!</v>
      </c>
      <c r="E75" s="104"/>
      <c r="F75" s="109" t="e">
        <f>#REF!</f>
        <v>#REF!</v>
      </c>
      <c r="G75" s="6"/>
      <c r="H75" s="6"/>
    </row>
    <row r="76" spans="1:8" ht="42.75" customHeight="1" outlineLevel="1">
      <c r="A76" s="60" t="s">
        <v>175</v>
      </c>
      <c r="B76" s="60"/>
      <c r="C76" s="87" t="s">
        <v>108</v>
      </c>
      <c r="D76" s="55" t="e">
        <f>D77</f>
        <v>#REF!</v>
      </c>
      <c r="E76" s="104"/>
      <c r="F76" s="55" t="e">
        <f>F77</f>
        <v>#REF!</v>
      </c>
      <c r="G76" s="6"/>
      <c r="H76" s="6"/>
    </row>
    <row r="77" spans="1:8" ht="33" customHeight="1" outlineLevel="1">
      <c r="A77" s="60" t="s">
        <v>176</v>
      </c>
      <c r="B77" s="60"/>
      <c r="C77" s="63" t="s">
        <v>97</v>
      </c>
      <c r="D77" s="55" t="e">
        <f>D78</f>
        <v>#REF!</v>
      </c>
      <c r="E77" s="104"/>
      <c r="F77" s="55" t="e">
        <f>F78</f>
        <v>#REF!</v>
      </c>
      <c r="G77" s="6"/>
      <c r="H77" s="6"/>
    </row>
    <row r="78" spans="1:8" ht="49.5" customHeight="1" outlineLevel="2">
      <c r="A78" s="60" t="s">
        <v>177</v>
      </c>
      <c r="B78" s="60"/>
      <c r="C78" s="63" t="s">
        <v>98</v>
      </c>
      <c r="D78" s="55" t="e">
        <f>D79</f>
        <v>#REF!</v>
      </c>
      <c r="E78" s="104"/>
      <c r="F78" s="55" t="e">
        <f>F79</f>
        <v>#REF!</v>
      </c>
      <c r="G78" s="6"/>
      <c r="H78" s="6"/>
    </row>
    <row r="79" spans="1:8" ht="15" outlineLevel="2">
      <c r="A79" s="60"/>
      <c r="B79" s="60" t="s">
        <v>14</v>
      </c>
      <c r="C79" s="78" t="s">
        <v>15</v>
      </c>
      <c r="D79" s="55" t="e">
        <f>#REF!</f>
        <v>#REF!</v>
      </c>
      <c r="E79" s="104"/>
      <c r="F79" s="110" t="e">
        <f>#REF!</f>
        <v>#REF!</v>
      </c>
      <c r="G79" s="6"/>
      <c r="H79" s="6"/>
    </row>
    <row r="80" spans="1:8" ht="23.25" customHeight="1" outlineLevel="2">
      <c r="A80" s="58" t="s">
        <v>111</v>
      </c>
      <c r="B80" s="58" t="s">
        <v>9</v>
      </c>
      <c r="C80" s="86" t="s">
        <v>72</v>
      </c>
      <c r="D80" s="74" t="e">
        <f>D81+D90+D93+D100</f>
        <v>#REF!</v>
      </c>
      <c r="E80" s="104"/>
      <c r="F80" s="74" t="e">
        <f>F81+F90+F93+F100</f>
        <v>#REF!</v>
      </c>
      <c r="G80" s="6"/>
      <c r="H80" s="6"/>
    </row>
    <row r="81" spans="1:8" ht="36" customHeight="1" outlineLevel="3">
      <c r="A81" s="60" t="s">
        <v>112</v>
      </c>
      <c r="B81" s="60" t="s">
        <v>9</v>
      </c>
      <c r="C81" s="57" t="s">
        <v>73</v>
      </c>
      <c r="D81" s="55" t="e">
        <f>D82+D84+D88</f>
        <v>#REF!</v>
      </c>
      <c r="E81" s="104"/>
      <c r="F81" s="55" t="e">
        <f>F82+F84+F88</f>
        <v>#REF!</v>
      </c>
      <c r="G81" s="6"/>
      <c r="H81" s="6"/>
    </row>
    <row r="82" spans="1:8" ht="23.25" customHeight="1" outlineLevel="3">
      <c r="A82" s="60" t="s">
        <v>113</v>
      </c>
      <c r="B82" s="60"/>
      <c r="C82" s="77" t="s">
        <v>22</v>
      </c>
      <c r="D82" s="55">
        <f>D83</f>
        <v>316.7</v>
      </c>
      <c r="E82" s="104"/>
      <c r="F82" s="55">
        <f>F83</f>
        <v>316.7</v>
      </c>
      <c r="G82" s="6"/>
      <c r="H82" s="6"/>
    </row>
    <row r="83" spans="1:8" ht="78" customHeight="1" outlineLevel="3">
      <c r="A83" s="60"/>
      <c r="B83" s="80" t="s">
        <v>10</v>
      </c>
      <c r="C83" s="78" t="s">
        <v>93</v>
      </c>
      <c r="D83" s="55">
        <f>'ведомственная 2018г'!F16</f>
        <v>316.7</v>
      </c>
      <c r="E83" s="104"/>
      <c r="F83" s="75">
        <f>D83</f>
        <v>316.7</v>
      </c>
      <c r="G83" s="6"/>
      <c r="H83" s="6"/>
    </row>
    <row r="84" spans="1:8" ht="24" customHeight="1" outlineLevel="3">
      <c r="A84" s="60" t="s">
        <v>114</v>
      </c>
      <c r="B84" s="60"/>
      <c r="C84" s="63" t="s">
        <v>24</v>
      </c>
      <c r="D84" s="55" t="e">
        <f>D85+D86+D87</f>
        <v>#REF!</v>
      </c>
      <c r="E84" s="104"/>
      <c r="F84" s="55" t="e">
        <f>F85+F86+F87</f>
        <v>#REF!</v>
      </c>
      <c r="G84" s="6"/>
      <c r="H84" s="6"/>
    </row>
    <row r="85" spans="1:8" ht="78.75" customHeight="1" outlineLevel="1">
      <c r="A85" s="60"/>
      <c r="B85" s="80" t="s">
        <v>10</v>
      </c>
      <c r="C85" s="78" t="s">
        <v>93</v>
      </c>
      <c r="D85" s="55" t="e">
        <f>#REF!</f>
        <v>#REF!</v>
      </c>
      <c r="E85" s="104"/>
      <c r="F85" s="55" t="e">
        <f>D85</f>
        <v>#REF!</v>
      </c>
      <c r="G85" s="6"/>
      <c r="H85" s="6"/>
    </row>
    <row r="86" spans="1:8" ht="36.75" customHeight="1" outlineLevel="2">
      <c r="A86" s="60"/>
      <c r="B86" s="80" t="s">
        <v>11</v>
      </c>
      <c r="C86" s="64" t="s">
        <v>78</v>
      </c>
      <c r="D86" s="55" t="e">
        <f>#REF!</f>
        <v>#REF!</v>
      </c>
      <c r="E86" s="104"/>
      <c r="F86" s="55" t="e">
        <f>D86</f>
        <v>#REF!</v>
      </c>
      <c r="G86" s="6"/>
      <c r="H86" s="6"/>
    </row>
    <row r="87" spans="1:8" ht="18.75" customHeight="1" outlineLevel="2">
      <c r="A87" s="60"/>
      <c r="B87" s="80" t="s">
        <v>12</v>
      </c>
      <c r="C87" s="65" t="s">
        <v>13</v>
      </c>
      <c r="D87" s="55" t="e">
        <f>#REF!</f>
        <v>#REF!</v>
      </c>
      <c r="E87" s="104"/>
      <c r="F87" s="55" t="e">
        <f>D87</f>
        <v>#REF!</v>
      </c>
      <c r="G87" s="6"/>
      <c r="H87" s="6"/>
    </row>
    <row r="88" spans="1:8" ht="35.25" customHeight="1" outlineLevel="3">
      <c r="A88" s="81" t="s">
        <v>180</v>
      </c>
      <c r="B88" s="60"/>
      <c r="C88" s="64" t="s">
        <v>25</v>
      </c>
      <c r="D88" s="55">
        <f>D89</f>
        <v>0.1</v>
      </c>
      <c r="E88" s="104"/>
      <c r="F88" s="55" t="e">
        <f>F89</f>
        <v>#REF!</v>
      </c>
      <c r="G88" s="6"/>
      <c r="H88" s="6"/>
    </row>
    <row r="89" spans="1:8" ht="33" customHeight="1" outlineLevel="3">
      <c r="A89" s="81"/>
      <c r="B89" s="82" t="s">
        <v>11</v>
      </c>
      <c r="C89" s="64" t="s">
        <v>78</v>
      </c>
      <c r="D89" s="55">
        <f>'ведомственная 2018г'!F25</f>
        <v>0.1</v>
      </c>
      <c r="E89" s="104"/>
      <c r="F89" s="109" t="e">
        <f>#REF!</f>
        <v>#REF!</v>
      </c>
      <c r="G89" s="6"/>
      <c r="H89" s="6"/>
    </row>
    <row r="90" spans="1:8" ht="15" outlineLevel="3">
      <c r="A90" s="60" t="s">
        <v>115</v>
      </c>
      <c r="B90" s="60"/>
      <c r="C90" s="63" t="s">
        <v>34</v>
      </c>
      <c r="D90" s="55">
        <f>D91</f>
        <v>4</v>
      </c>
      <c r="E90" s="104"/>
      <c r="F90" s="55" t="e">
        <f>F91</f>
        <v>#REF!</v>
      </c>
      <c r="G90" s="6"/>
      <c r="H90" s="6"/>
    </row>
    <row r="91" spans="1:8" ht="30" outlineLevel="3">
      <c r="A91" s="60" t="s">
        <v>116</v>
      </c>
      <c r="B91" s="60"/>
      <c r="C91" s="77" t="s">
        <v>164</v>
      </c>
      <c r="D91" s="55">
        <f>D92</f>
        <v>4</v>
      </c>
      <c r="E91" s="104"/>
      <c r="F91" s="55" t="e">
        <f>F92</f>
        <v>#REF!</v>
      </c>
      <c r="G91" s="6"/>
      <c r="H91" s="6"/>
    </row>
    <row r="92" spans="1:8" ht="15" outlineLevel="3">
      <c r="A92" s="60"/>
      <c r="B92" s="83" t="s">
        <v>12</v>
      </c>
      <c r="C92" s="65" t="s">
        <v>13</v>
      </c>
      <c r="D92" s="55">
        <v>4</v>
      </c>
      <c r="E92" s="104"/>
      <c r="F92" s="110" t="e">
        <f>#REF!</f>
        <v>#REF!</v>
      </c>
      <c r="G92" s="6"/>
      <c r="H92" s="6"/>
    </row>
    <row r="93" spans="1:8" ht="31.5" customHeight="1" outlineLevel="3">
      <c r="A93" s="60" t="s">
        <v>117</v>
      </c>
      <c r="B93" s="60"/>
      <c r="C93" s="56" t="s">
        <v>36</v>
      </c>
      <c r="D93" s="55" t="e">
        <f>D94+D97</f>
        <v>#REF!</v>
      </c>
      <c r="E93" s="104"/>
      <c r="F93" s="55" t="e">
        <f>F94+F97</f>
        <v>#REF!</v>
      </c>
      <c r="G93" s="6"/>
      <c r="H93" s="6"/>
    </row>
    <row r="94" spans="1:8" ht="31.5" customHeight="1" outlineLevel="3">
      <c r="A94" s="60" t="s">
        <v>118</v>
      </c>
      <c r="B94" s="60"/>
      <c r="C94" s="77" t="s">
        <v>38</v>
      </c>
      <c r="D94" s="55">
        <f>D95+D96</f>
        <v>345.7</v>
      </c>
      <c r="E94" s="104"/>
      <c r="F94" s="55" t="e">
        <f>F95+F96</f>
        <v>#REF!</v>
      </c>
      <c r="G94" s="6"/>
      <c r="H94" s="6"/>
    </row>
    <row r="95" spans="1:8" ht="36" customHeight="1" outlineLevel="3">
      <c r="A95" s="60"/>
      <c r="B95" s="80" t="s">
        <v>11</v>
      </c>
      <c r="C95" s="64" t="s">
        <v>78</v>
      </c>
      <c r="D95" s="55">
        <f>'ведомственная 2018г'!F44</f>
        <v>308.8</v>
      </c>
      <c r="E95" s="113"/>
      <c r="F95" s="75" t="e">
        <f>#REF!</f>
        <v>#REF!</v>
      </c>
      <c r="G95" s="6"/>
      <c r="H95" s="6"/>
    </row>
    <row r="96" spans="1:8" ht="15" outlineLevel="3">
      <c r="A96" s="98"/>
      <c r="B96" s="83" t="s">
        <v>12</v>
      </c>
      <c r="C96" s="65" t="s">
        <v>13</v>
      </c>
      <c r="D96" s="55">
        <v>36.9</v>
      </c>
      <c r="E96" s="113"/>
      <c r="F96" s="75" t="e">
        <f>#REF!</f>
        <v>#REF!</v>
      </c>
      <c r="G96" s="6"/>
      <c r="H96" s="6"/>
    </row>
    <row r="97" spans="1:8" ht="30" outlineLevel="3">
      <c r="A97" s="93" t="s">
        <v>171</v>
      </c>
      <c r="B97" s="93"/>
      <c r="C97" s="94" t="s">
        <v>66</v>
      </c>
      <c r="D97" s="55" t="e">
        <f>D98+D99</f>
        <v>#REF!</v>
      </c>
      <c r="E97" s="115"/>
      <c r="F97" s="55" t="e">
        <f>F98+F99</f>
        <v>#REF!</v>
      </c>
      <c r="G97" s="6"/>
      <c r="H97" s="6"/>
    </row>
    <row r="98" spans="1:8" ht="75" outlineLevel="3">
      <c r="A98" s="95"/>
      <c r="B98" s="96" t="s">
        <v>10</v>
      </c>
      <c r="C98" s="78" t="s">
        <v>93</v>
      </c>
      <c r="D98" s="55" t="e">
        <f>#REF!</f>
        <v>#REF!</v>
      </c>
      <c r="E98" s="115"/>
      <c r="F98" s="75" t="e">
        <f>#REF!</f>
        <v>#REF!</v>
      </c>
      <c r="G98" s="6"/>
      <c r="H98" s="6"/>
    </row>
    <row r="99" spans="1:8" ht="30" outlineLevel="3">
      <c r="A99" s="95"/>
      <c r="B99" s="97" t="s">
        <v>11</v>
      </c>
      <c r="C99" s="64" t="s">
        <v>78</v>
      </c>
      <c r="D99" s="55" t="e">
        <f>#REF!</f>
        <v>#REF!</v>
      </c>
      <c r="E99" s="115"/>
      <c r="F99" s="75" t="e">
        <f>#REF!</f>
        <v>#REF!</v>
      </c>
      <c r="G99" s="6"/>
      <c r="H99" s="6"/>
    </row>
    <row r="100" spans="1:8" ht="15" outlineLevel="3">
      <c r="A100" s="99" t="s">
        <v>162</v>
      </c>
      <c r="B100" s="99"/>
      <c r="C100" s="100" t="s">
        <v>159</v>
      </c>
      <c r="D100" s="55" t="e">
        <f>D101</f>
        <v>#REF!</v>
      </c>
      <c r="E100" s="116"/>
      <c r="F100" s="55" t="e">
        <f>F101</f>
        <v>#REF!</v>
      </c>
      <c r="H100" s="6"/>
    </row>
    <row r="101" spans="1:8" ht="30" customHeight="1" outlineLevel="3">
      <c r="A101" s="99" t="s">
        <v>163</v>
      </c>
      <c r="B101" s="101"/>
      <c r="C101" s="102" t="s">
        <v>160</v>
      </c>
      <c r="D101" s="55" t="e">
        <f>D102</f>
        <v>#REF!</v>
      </c>
      <c r="E101" s="6"/>
      <c r="F101" s="55" t="e">
        <f>F102</f>
        <v>#REF!</v>
      </c>
      <c r="H101" s="6"/>
    </row>
    <row r="102" spans="1:8" ht="15" outlineLevel="3">
      <c r="A102" s="99"/>
      <c r="B102" s="101">
        <v>800</v>
      </c>
      <c r="C102" s="103" t="s">
        <v>13</v>
      </c>
      <c r="D102" s="55" t="e">
        <f>#REF!</f>
        <v>#REF!</v>
      </c>
      <c r="E102" s="6"/>
      <c r="F102" s="55" t="e">
        <f>#REF!</f>
        <v>#REF!</v>
      </c>
      <c r="H102" s="6"/>
    </row>
    <row r="103" spans="1:8" ht="26.25" customHeight="1" outlineLevel="3">
      <c r="A103" s="18"/>
      <c r="B103" s="19"/>
      <c r="C103" s="73" t="s">
        <v>35</v>
      </c>
      <c r="D103" s="62" t="e">
        <f>D8+D13+D30+D44+D58+D67+D80</f>
        <v>#REF!</v>
      </c>
      <c r="E103" s="104"/>
      <c r="F103" s="62" t="e">
        <f>F8+F13+F30+F44+F58+F67+F80</f>
        <v>#REF!</v>
      </c>
      <c r="G103" s="6"/>
      <c r="H103" s="6"/>
    </row>
    <row r="104" spans="1:8" ht="54.75" customHeight="1" outlineLevel="3">
      <c r="A104" s="25"/>
      <c r="B104" s="25"/>
      <c r="C104" s="25"/>
      <c r="D104" s="25"/>
      <c r="F104" s="6"/>
      <c r="G104" s="6"/>
      <c r="H104" s="6"/>
    </row>
    <row r="105" spans="1:8" ht="33.75" customHeight="1" outlineLevel="3">
      <c r="A105" s="25"/>
      <c r="B105" s="25"/>
      <c r="C105" s="25"/>
      <c r="D105" s="25"/>
      <c r="F105" s="6"/>
      <c r="G105" s="6"/>
      <c r="H105" s="6"/>
    </row>
    <row r="106" spans="1:8" ht="34.5" customHeight="1" outlineLevel="4">
      <c r="A106" s="22"/>
      <c r="B106" s="22"/>
      <c r="C106" s="37"/>
      <c r="D106" s="24"/>
      <c r="F106" s="6"/>
      <c r="G106" s="6"/>
      <c r="H106" s="6"/>
    </row>
    <row r="107" spans="1:8" ht="20.25" customHeight="1" outlineLevel="4">
      <c r="A107" s="21"/>
      <c r="B107" s="22"/>
      <c r="C107" s="34"/>
      <c r="D107" s="24"/>
      <c r="F107" s="6"/>
      <c r="G107" s="6"/>
      <c r="H107" s="6"/>
    </row>
    <row r="108" spans="1:8" ht="18" customHeight="1" outlineLevel="4">
      <c r="A108" s="22"/>
      <c r="B108" s="22"/>
      <c r="C108" s="29"/>
      <c r="D108" s="24"/>
      <c r="F108" s="6"/>
      <c r="G108" s="6"/>
      <c r="H108" s="6"/>
    </row>
    <row r="109" spans="1:8" ht="36" customHeight="1" outlineLevel="4">
      <c r="A109" s="22"/>
      <c r="B109" s="22"/>
      <c r="C109" s="34"/>
      <c r="D109" s="24"/>
      <c r="F109" s="6"/>
      <c r="G109" s="6"/>
      <c r="H109" s="6"/>
    </row>
    <row r="110" spans="1:8" ht="19.5" customHeight="1" outlineLevel="4">
      <c r="A110" s="25"/>
      <c r="B110" s="25"/>
      <c r="C110" s="25"/>
      <c r="D110" s="25"/>
      <c r="F110" s="6"/>
      <c r="G110" s="6"/>
      <c r="H110" s="6"/>
    </row>
    <row r="111" spans="1:8" ht="27.75" customHeight="1" outlineLevel="4">
      <c r="A111" s="25"/>
      <c r="B111" s="25"/>
      <c r="C111" s="25"/>
      <c r="D111" s="25"/>
      <c r="F111" s="6"/>
      <c r="G111" s="6"/>
      <c r="H111" s="6"/>
    </row>
    <row r="112" spans="1:8" ht="28.5" customHeight="1" outlineLevel="4">
      <c r="A112" s="26"/>
      <c r="B112" s="38"/>
      <c r="C112" s="39"/>
      <c r="D112" s="28"/>
      <c r="F112" s="6"/>
      <c r="G112" s="6"/>
      <c r="H112" s="6"/>
    </row>
    <row r="113" spans="1:8" ht="28.5" customHeight="1" outlineLevel="4">
      <c r="A113" s="22"/>
      <c r="B113" s="40"/>
      <c r="C113" s="30"/>
      <c r="D113" s="24"/>
      <c r="F113" s="6"/>
      <c r="G113" s="6"/>
      <c r="H113" s="6"/>
    </row>
    <row r="114" spans="1:8" ht="28.5" customHeight="1" outlineLevel="4">
      <c r="A114" s="21"/>
      <c r="B114" s="22"/>
      <c r="C114" s="37"/>
      <c r="D114" s="24"/>
      <c r="F114" s="6"/>
      <c r="G114" s="6"/>
      <c r="H114" s="6"/>
    </row>
    <row r="115" spans="1:8" ht="28.5" customHeight="1" outlineLevel="4">
      <c r="A115" s="22"/>
      <c r="B115" s="40"/>
      <c r="C115" s="41"/>
      <c r="D115" s="24"/>
      <c r="F115" s="6"/>
      <c r="G115" s="6"/>
      <c r="H115" s="6"/>
    </row>
    <row r="116" spans="1:8" ht="24.75" customHeight="1" outlineLevel="4">
      <c r="A116" s="22"/>
      <c r="B116" s="31"/>
      <c r="C116" s="23"/>
      <c r="D116" s="24"/>
      <c r="F116" s="6"/>
      <c r="G116" s="6"/>
      <c r="H116" s="6"/>
    </row>
    <row r="117" spans="1:8" ht="21" customHeight="1" outlineLevel="4">
      <c r="A117" s="26"/>
      <c r="B117" s="26"/>
      <c r="C117" s="27"/>
      <c r="D117" s="28"/>
      <c r="F117" s="6"/>
      <c r="G117" s="6"/>
      <c r="H117" s="6"/>
    </row>
    <row r="118" spans="1:8" ht="24.75" customHeight="1" outlineLevel="4">
      <c r="A118" s="26"/>
      <c r="B118" s="26"/>
      <c r="C118" s="27"/>
      <c r="D118" s="24"/>
      <c r="F118" s="6"/>
      <c r="G118" s="6"/>
      <c r="H118" s="6"/>
    </row>
    <row r="119" spans="1:8" ht="24.75" customHeight="1" outlineLevel="4">
      <c r="A119" s="22"/>
      <c r="B119" s="22"/>
      <c r="C119" s="29"/>
      <c r="D119" s="24"/>
      <c r="F119" s="6"/>
      <c r="G119" s="6"/>
      <c r="H119" s="6"/>
    </row>
    <row r="120" spans="1:8" ht="24" customHeight="1" outlineLevel="4">
      <c r="A120" s="25"/>
      <c r="B120" s="25"/>
      <c r="C120" s="25"/>
      <c r="D120" s="25"/>
      <c r="F120" s="6"/>
      <c r="G120" s="6"/>
      <c r="H120" s="6"/>
    </row>
    <row r="121" spans="1:8" ht="27.75" customHeight="1" outlineLevel="4">
      <c r="A121" s="25"/>
      <c r="B121" s="25"/>
      <c r="C121" s="25"/>
      <c r="D121" s="25"/>
      <c r="F121" s="6"/>
      <c r="G121" s="6"/>
      <c r="H121" s="6"/>
    </row>
    <row r="122" spans="1:8" ht="22.5" customHeight="1" outlineLevel="4">
      <c r="A122" s="25"/>
      <c r="B122" s="25"/>
      <c r="C122" s="25"/>
      <c r="D122" s="25"/>
      <c r="F122" s="6"/>
      <c r="G122" s="6"/>
      <c r="H122" s="6"/>
    </row>
    <row r="123" spans="1:8" ht="36.75" customHeight="1" outlineLevel="4">
      <c r="A123" s="26"/>
      <c r="B123" s="42"/>
      <c r="C123" s="43"/>
      <c r="D123" s="24"/>
      <c r="F123" s="6"/>
      <c r="G123" s="6"/>
      <c r="H123" s="6"/>
    </row>
    <row r="124" spans="1:8" ht="36.75" customHeight="1" outlineLevel="4">
      <c r="A124" s="22"/>
      <c r="B124" s="31"/>
      <c r="C124" s="44"/>
      <c r="D124" s="24"/>
      <c r="F124" s="6"/>
      <c r="G124" s="6"/>
      <c r="H124" s="6"/>
    </row>
    <row r="125" spans="1:8" ht="36.75" customHeight="1" outlineLevel="4">
      <c r="A125" s="22"/>
      <c r="B125" s="42"/>
      <c r="C125" s="45"/>
      <c r="D125" s="24"/>
      <c r="F125" s="6"/>
      <c r="G125" s="6"/>
      <c r="H125" s="6"/>
    </row>
    <row r="126" spans="1:8" ht="36.75" customHeight="1" outlineLevel="4">
      <c r="A126" s="26"/>
      <c r="B126" s="33"/>
      <c r="C126" s="45"/>
      <c r="D126" s="28"/>
      <c r="F126" s="6"/>
      <c r="G126" s="6"/>
      <c r="H126" s="6"/>
    </row>
    <row r="127" spans="1:8" ht="20.25" customHeight="1" outlineLevel="4">
      <c r="A127" s="46"/>
      <c r="B127" s="46"/>
      <c r="C127" s="47"/>
      <c r="D127" s="28"/>
      <c r="F127" s="6"/>
      <c r="G127" s="6"/>
      <c r="H127" s="6"/>
    </row>
    <row r="128" spans="1:8" ht="42.75" customHeight="1" outlineLevel="4">
      <c r="A128" s="26"/>
      <c r="B128" s="46"/>
      <c r="C128" s="43"/>
      <c r="D128" s="28"/>
      <c r="F128" s="6"/>
      <c r="G128" s="6"/>
      <c r="H128" s="6"/>
    </row>
    <row r="129" spans="1:8" ht="19.5" customHeight="1" outlineLevel="4">
      <c r="A129" s="22"/>
      <c r="B129" s="32"/>
      <c r="C129" s="34"/>
      <c r="D129" s="24"/>
      <c r="F129" s="6"/>
      <c r="G129" s="6"/>
      <c r="H129" s="6"/>
    </row>
    <row r="130" spans="1:8" ht="26.25" customHeight="1" outlineLevel="2">
      <c r="A130" s="22"/>
      <c r="B130" s="31"/>
      <c r="C130" s="23"/>
      <c r="D130" s="24"/>
      <c r="F130" s="6"/>
      <c r="G130" s="6"/>
      <c r="H130" s="6"/>
    </row>
    <row r="131" spans="1:8" s="11" customFormat="1" ht="12.75" hidden="1">
      <c r="A131" s="26"/>
      <c r="B131" s="22"/>
      <c r="C131" s="30"/>
      <c r="D131" s="24"/>
      <c r="E131" s="1"/>
      <c r="F131" s="10"/>
      <c r="G131" s="10"/>
      <c r="H131" s="10"/>
    </row>
    <row r="132" spans="1:8" s="11" customFormat="1" ht="27" customHeight="1">
      <c r="A132" s="33"/>
      <c r="B132" s="22"/>
      <c r="C132" s="34"/>
      <c r="D132" s="24"/>
      <c r="E132" s="1"/>
      <c r="F132" s="10"/>
      <c r="G132" s="10"/>
      <c r="H132" s="10"/>
    </row>
    <row r="133" spans="1:8" s="11" customFormat="1" ht="29.25" customHeight="1">
      <c r="A133" s="22"/>
      <c r="B133" s="31"/>
      <c r="C133" s="23"/>
      <c r="D133" s="24"/>
      <c r="E133" s="1"/>
      <c r="F133" s="10"/>
      <c r="G133" s="10"/>
      <c r="H133" s="10"/>
    </row>
    <row r="134" spans="1:8" s="11" customFormat="1" ht="29.25" customHeight="1">
      <c r="A134" s="22"/>
      <c r="B134" s="31"/>
      <c r="C134" s="23"/>
      <c r="D134" s="24"/>
      <c r="E134" s="1"/>
      <c r="F134" s="10"/>
      <c r="G134" s="10"/>
      <c r="H134" s="10"/>
    </row>
    <row r="135" spans="1:8" s="11" customFormat="1" ht="29.25" customHeight="1">
      <c r="A135" s="22"/>
      <c r="B135" s="31"/>
      <c r="C135" s="23"/>
      <c r="D135" s="24"/>
      <c r="E135" s="1"/>
      <c r="F135" s="10"/>
      <c r="G135" s="10"/>
      <c r="H135" s="10"/>
    </row>
    <row r="136" spans="1:8" s="11" customFormat="1" ht="29.25" customHeight="1">
      <c r="A136" s="22"/>
      <c r="B136" s="31"/>
      <c r="C136" s="23"/>
      <c r="D136" s="24"/>
      <c r="E136" s="1"/>
      <c r="F136" s="10"/>
      <c r="G136" s="10"/>
      <c r="H136" s="10"/>
    </row>
    <row r="137" spans="1:8" s="11" customFormat="1" ht="29.25" customHeight="1">
      <c r="A137" s="22"/>
      <c r="B137" s="31"/>
      <c r="C137" s="23"/>
      <c r="D137" s="24"/>
      <c r="E137" s="1"/>
      <c r="F137" s="10"/>
      <c r="G137" s="10"/>
      <c r="H137" s="10"/>
    </row>
    <row r="138" spans="1:8" s="11" customFormat="1" ht="29.25" customHeight="1">
      <c r="A138" s="22"/>
      <c r="B138" s="31"/>
      <c r="C138" s="23"/>
      <c r="D138" s="24"/>
      <c r="E138" s="1"/>
      <c r="F138" s="10"/>
      <c r="G138" s="10"/>
      <c r="H138" s="10"/>
    </row>
    <row r="139" spans="1:8" s="11" customFormat="1" ht="29.25" customHeight="1">
      <c r="A139" s="22"/>
      <c r="B139" s="31"/>
      <c r="C139" s="23"/>
      <c r="D139" s="24"/>
      <c r="E139" s="1"/>
      <c r="F139" s="10"/>
      <c r="G139" s="10"/>
      <c r="H139" s="10"/>
    </row>
    <row r="140" spans="1:8" s="11" customFormat="1" ht="29.25" customHeight="1">
      <c r="A140" s="22"/>
      <c r="B140" s="31"/>
      <c r="C140" s="23"/>
      <c r="D140" s="24"/>
      <c r="E140" s="1"/>
      <c r="F140" s="10"/>
      <c r="G140" s="10"/>
      <c r="H140" s="10"/>
    </row>
    <row r="141" spans="1:8" s="11" customFormat="1" ht="29.25" customHeight="1">
      <c r="A141" s="22"/>
      <c r="B141" s="31"/>
      <c r="C141" s="23"/>
      <c r="D141" s="24"/>
      <c r="E141" s="1"/>
      <c r="F141" s="10"/>
      <c r="G141" s="10"/>
      <c r="H141" s="10"/>
    </row>
    <row r="142" spans="1:8" s="11" customFormat="1" ht="29.25" customHeight="1">
      <c r="A142" s="22"/>
      <c r="B142" s="31"/>
      <c r="C142" s="23"/>
      <c r="D142" s="24"/>
      <c r="E142" s="1"/>
      <c r="F142" s="10"/>
      <c r="G142" s="10"/>
      <c r="H142" s="10"/>
    </row>
    <row r="143" spans="1:8" s="11" customFormat="1" ht="29.25" customHeight="1">
      <c r="A143" s="22"/>
      <c r="B143" s="31"/>
      <c r="C143" s="23"/>
      <c r="D143" s="24"/>
      <c r="E143" s="1"/>
      <c r="F143" s="10"/>
      <c r="G143" s="10"/>
      <c r="H143" s="10"/>
    </row>
    <row r="144" spans="1:8" s="11" customFormat="1" ht="23.25" customHeight="1">
      <c r="A144" s="26"/>
      <c r="B144" s="26"/>
      <c r="C144" s="39"/>
      <c r="D144" s="28"/>
      <c r="E144" s="1"/>
      <c r="F144" s="10"/>
      <c r="G144" s="10"/>
      <c r="H144" s="10"/>
    </row>
    <row r="145" spans="1:8" s="11" customFormat="1" ht="25.5" customHeight="1">
      <c r="A145" s="22"/>
      <c r="B145" s="22"/>
      <c r="C145" s="30"/>
      <c r="D145" s="24"/>
      <c r="E145" s="1"/>
      <c r="F145" s="10"/>
      <c r="G145" s="10"/>
      <c r="H145" s="10"/>
    </row>
    <row r="146" spans="1:8" s="11" customFormat="1" ht="25.5" customHeight="1">
      <c r="A146" s="22"/>
      <c r="B146" s="22"/>
      <c r="C146" s="29"/>
      <c r="D146" s="24"/>
      <c r="E146" s="1"/>
      <c r="F146" s="10"/>
      <c r="G146" s="10"/>
      <c r="H146" s="10"/>
    </row>
    <row r="147" spans="1:8" s="11" customFormat="1" ht="42" customHeight="1">
      <c r="A147" s="48"/>
      <c r="B147" s="48"/>
      <c r="C147" s="48"/>
      <c r="D147" s="48"/>
      <c r="E147" s="1"/>
      <c r="F147" s="10"/>
      <c r="G147" s="10"/>
      <c r="H147" s="10"/>
    </row>
    <row r="148" spans="1:8" s="11" customFormat="1" ht="24.75" customHeight="1">
      <c r="A148" s="48"/>
      <c r="B148" s="48"/>
      <c r="C148" s="48"/>
      <c r="D148" s="48"/>
      <c r="E148" s="1"/>
      <c r="F148" s="10"/>
      <c r="G148" s="10"/>
      <c r="H148" s="10"/>
    </row>
    <row r="149" spans="1:8" ht="51.75" customHeight="1" outlineLevel="2">
      <c r="A149" s="25"/>
      <c r="B149" s="25"/>
      <c r="C149" s="25"/>
      <c r="D149" s="25"/>
      <c r="F149" s="6"/>
      <c r="G149" s="6"/>
      <c r="H149" s="6"/>
    </row>
    <row r="150" spans="1:8" ht="26.25" customHeight="1" outlineLevel="2">
      <c r="A150" s="25"/>
      <c r="B150" s="25"/>
      <c r="C150" s="25"/>
      <c r="D150" s="25"/>
      <c r="F150" s="6"/>
      <c r="G150" s="6"/>
      <c r="H150" s="6"/>
    </row>
    <row r="151" spans="1:8" ht="29.25" customHeight="1" outlineLevel="4">
      <c r="A151" s="25"/>
      <c r="B151" s="25"/>
      <c r="C151" s="25"/>
      <c r="D151" s="25"/>
      <c r="F151" s="6"/>
      <c r="G151" s="6"/>
      <c r="H151" s="6"/>
    </row>
    <row r="152" spans="1:8" ht="26.25" customHeight="1" outlineLevel="4">
      <c r="A152" s="25"/>
      <c r="B152" s="25"/>
      <c r="C152" s="25"/>
      <c r="D152" s="25"/>
      <c r="F152" s="6"/>
      <c r="G152" s="6"/>
      <c r="H152" s="6"/>
    </row>
    <row r="153" spans="1:8" ht="31.5" customHeight="1" outlineLevel="4">
      <c r="A153" s="25"/>
      <c r="B153" s="25"/>
      <c r="C153" s="25"/>
      <c r="D153" s="25"/>
      <c r="E153" s="6"/>
      <c r="F153" s="6"/>
      <c r="G153" s="6"/>
      <c r="H153" s="6"/>
    </row>
    <row r="154" spans="1:5" s="6" customFormat="1" ht="44.25" customHeight="1" outlineLevel="3">
      <c r="A154" s="12"/>
      <c r="B154" s="12"/>
      <c r="C154" s="12"/>
      <c r="D154" s="12"/>
      <c r="E154" s="1"/>
    </row>
    <row r="155" spans="1:5" s="6" customFormat="1" ht="28.5" customHeight="1" outlineLevel="3">
      <c r="A155" s="12"/>
      <c r="B155" s="12"/>
      <c r="C155" s="12"/>
      <c r="D155" s="12"/>
      <c r="E155" s="1"/>
    </row>
    <row r="156" spans="1:10" ht="24" customHeight="1" outlineLevel="4">
      <c r="A156" s="22"/>
      <c r="B156" s="22"/>
      <c r="C156" s="37"/>
      <c r="D156" s="28"/>
      <c r="F156" s="6"/>
      <c r="G156" s="6"/>
      <c r="H156" s="6"/>
      <c r="J156" s="5"/>
    </row>
    <row r="157" spans="1:8" ht="25.5" customHeight="1" outlineLevel="4">
      <c r="A157" s="26"/>
      <c r="B157" s="26"/>
      <c r="C157" s="47"/>
      <c r="D157" s="24"/>
      <c r="F157" s="6"/>
      <c r="G157" s="6"/>
      <c r="H157" s="6"/>
    </row>
    <row r="158" spans="1:8" ht="25.5" customHeight="1" outlineLevel="4">
      <c r="A158" s="26"/>
      <c r="B158" s="42"/>
      <c r="C158" s="37"/>
      <c r="D158" s="24"/>
      <c r="F158" s="6"/>
      <c r="G158" s="6"/>
      <c r="H158" s="6"/>
    </row>
    <row r="159" spans="1:8" ht="55.5" customHeight="1" outlineLevel="4">
      <c r="A159" s="22"/>
      <c r="B159" s="22"/>
      <c r="C159" s="34"/>
      <c r="D159" s="24"/>
      <c r="F159" s="6"/>
      <c r="G159" s="6"/>
      <c r="H159" s="6"/>
    </row>
    <row r="160" spans="1:8" ht="46.5" customHeight="1" outlineLevel="4">
      <c r="A160" s="22"/>
      <c r="B160" s="22"/>
      <c r="C160" s="34"/>
      <c r="D160" s="24"/>
      <c r="F160" s="6"/>
      <c r="G160" s="6"/>
      <c r="H160" s="6"/>
    </row>
    <row r="161" spans="1:8" ht="21" customHeight="1" outlineLevel="4">
      <c r="A161" s="22"/>
      <c r="B161" s="33"/>
      <c r="C161" s="34"/>
      <c r="D161" s="24"/>
      <c r="F161" s="6"/>
      <c r="G161" s="6"/>
      <c r="H161" s="6"/>
    </row>
    <row r="162" spans="1:8" ht="21" customHeight="1" outlineLevel="4">
      <c r="A162" s="26"/>
      <c r="B162" s="26"/>
      <c r="C162" s="27"/>
      <c r="D162" s="28"/>
      <c r="F162" s="6"/>
      <c r="G162" s="6"/>
      <c r="H162" s="6"/>
    </row>
    <row r="163" spans="1:8" ht="51" customHeight="1" outlineLevel="4">
      <c r="A163" s="36"/>
      <c r="B163" s="22"/>
      <c r="C163" s="35"/>
      <c r="D163" s="24"/>
      <c r="F163" s="6"/>
      <c r="G163" s="6"/>
      <c r="H163" s="6"/>
    </row>
    <row r="164" spans="1:8" ht="66" customHeight="1" outlineLevel="4">
      <c r="A164" s="36"/>
      <c r="B164" s="22"/>
      <c r="C164" s="35"/>
      <c r="D164" s="24"/>
      <c r="F164" s="6"/>
      <c r="G164" s="6"/>
      <c r="H164" s="6"/>
    </row>
    <row r="165" spans="1:8" ht="29.25" customHeight="1" outlineLevel="4">
      <c r="A165" s="22"/>
      <c r="B165" s="22"/>
      <c r="C165" s="34"/>
      <c r="D165" s="24"/>
      <c r="F165" s="6"/>
      <c r="G165" s="6"/>
      <c r="H165" s="6"/>
    </row>
    <row r="166" spans="1:8" ht="51" customHeight="1" outlineLevel="4">
      <c r="A166" s="22"/>
      <c r="B166" s="22"/>
      <c r="C166" s="34"/>
      <c r="D166" s="24"/>
      <c r="F166" s="6"/>
      <c r="G166" s="6"/>
      <c r="H166" s="6"/>
    </row>
    <row r="167" spans="1:8" ht="52.5" customHeight="1" outlineLevel="4">
      <c r="A167" s="22"/>
      <c r="B167" s="22"/>
      <c r="C167" s="34"/>
      <c r="D167" s="24"/>
      <c r="F167" s="6"/>
      <c r="G167" s="6"/>
      <c r="H167" s="6"/>
    </row>
    <row r="168" spans="1:8" ht="29.25" customHeight="1" outlineLevel="4">
      <c r="A168" s="22"/>
      <c r="B168" s="31"/>
      <c r="C168" s="23"/>
      <c r="D168" s="24"/>
      <c r="F168" s="6"/>
      <c r="G168" s="6"/>
      <c r="H168" s="6"/>
    </row>
    <row r="169" spans="1:8" ht="29.25" customHeight="1" outlineLevel="4">
      <c r="A169" s="22"/>
      <c r="B169" s="31"/>
      <c r="C169" s="23"/>
      <c r="D169" s="24"/>
      <c r="F169" s="6"/>
      <c r="G169" s="6"/>
      <c r="H169" s="6"/>
    </row>
    <row r="170" spans="1:8" ht="29.25" customHeight="1" outlineLevel="4">
      <c r="A170" s="22"/>
      <c r="B170" s="31"/>
      <c r="C170" s="23"/>
      <c r="D170" s="24"/>
      <c r="F170" s="6"/>
      <c r="G170" s="6"/>
      <c r="H170" s="6"/>
    </row>
    <row r="171" spans="1:8" ht="29.25" customHeight="1" outlineLevel="4">
      <c r="A171" s="22"/>
      <c r="B171" s="31"/>
      <c r="C171" s="23"/>
      <c r="D171" s="24"/>
      <c r="F171" s="6"/>
      <c r="G171" s="6"/>
      <c r="H171" s="6"/>
    </row>
    <row r="172" spans="1:8" ht="29.25" customHeight="1" outlineLevel="4">
      <c r="A172" s="22"/>
      <c r="B172" s="31"/>
      <c r="C172" s="25"/>
      <c r="D172" s="25"/>
      <c r="F172" s="6"/>
      <c r="G172" s="6"/>
      <c r="H172" s="6"/>
    </row>
    <row r="173" spans="1:8" ht="22.5" customHeight="1" outlineLevel="2">
      <c r="A173" s="22"/>
      <c r="B173" s="20"/>
      <c r="C173" s="23"/>
      <c r="D173" s="49"/>
      <c r="E173" s="11"/>
      <c r="F173" s="6"/>
      <c r="G173" s="6"/>
      <c r="H173" s="6"/>
    </row>
    <row r="174" spans="1:8" s="11" customFormat="1" ht="12.75" customHeight="1">
      <c r="A174" s="13"/>
      <c r="B174" s="25"/>
      <c r="C174" s="50"/>
      <c r="D174" s="51"/>
      <c r="E174" s="1"/>
      <c r="F174" s="10"/>
      <c r="G174" s="10"/>
      <c r="H174" s="10"/>
    </row>
    <row r="175" spans="1:8" ht="12.75" customHeight="1" hidden="1">
      <c r="A175" s="25"/>
      <c r="B175" s="25"/>
      <c r="C175" s="25"/>
      <c r="D175" s="51"/>
      <c r="F175" s="6"/>
      <c r="G175" s="6"/>
      <c r="H175" s="6"/>
    </row>
    <row r="176" spans="1:8" ht="12.75" customHeight="1" hidden="1">
      <c r="A176" s="25"/>
      <c r="B176" s="48"/>
      <c r="C176" s="25"/>
      <c r="D176" s="51"/>
      <c r="E176" s="11"/>
      <c r="F176" s="6"/>
      <c r="G176" s="6"/>
      <c r="H176" s="6"/>
    </row>
    <row r="177" spans="1:8" s="11" customFormat="1" ht="12.75" customHeight="1" hidden="1">
      <c r="A177" s="48"/>
      <c r="B177" s="25"/>
      <c r="C177" s="48"/>
      <c r="D177" s="52"/>
      <c r="E177" s="1"/>
      <c r="F177" s="10"/>
      <c r="G177" s="10"/>
      <c r="H177" s="10"/>
    </row>
    <row r="178" spans="1:8" ht="12.75" customHeight="1" hidden="1">
      <c r="A178" s="25"/>
      <c r="B178" s="25"/>
      <c r="C178" s="25"/>
      <c r="D178" s="25"/>
      <c r="F178" s="6"/>
      <c r="G178" s="6"/>
      <c r="H178" s="6"/>
    </row>
    <row r="179" spans="1:8" ht="12.75" customHeight="1" hidden="1">
      <c r="A179" s="25"/>
      <c r="B179" s="25"/>
      <c r="C179" s="25"/>
      <c r="D179" s="25"/>
      <c r="F179" s="6"/>
      <c r="G179" s="6"/>
      <c r="H179" s="6"/>
    </row>
    <row r="180" spans="1:8" ht="12.75" customHeight="1" hidden="1">
      <c r="A180" s="25"/>
      <c r="B180" s="25"/>
      <c r="C180" s="25"/>
      <c r="D180" s="25"/>
      <c r="F180" s="6"/>
      <c r="G180" s="6"/>
      <c r="H180" s="6"/>
    </row>
    <row r="181" spans="1:8" ht="12.75" customHeight="1" hidden="1">
      <c r="A181" s="25"/>
      <c r="B181" s="25"/>
      <c r="C181" s="25"/>
      <c r="D181" s="52"/>
      <c r="F181" s="6"/>
      <c r="G181" s="6"/>
      <c r="H181" s="6"/>
    </row>
    <row r="182" spans="1:8" ht="36.75" customHeight="1" hidden="1">
      <c r="A182" s="25"/>
      <c r="B182" s="25"/>
      <c r="C182" s="14"/>
      <c r="D182" s="52"/>
      <c r="F182" s="6"/>
      <c r="G182" s="6"/>
      <c r="H182" s="6"/>
    </row>
    <row r="183" spans="1:8" ht="33.75" customHeight="1" hidden="1">
      <c r="A183" s="25"/>
      <c r="B183" s="25"/>
      <c r="C183" s="14"/>
      <c r="D183" s="25"/>
      <c r="F183" s="6"/>
      <c r="G183" s="6"/>
      <c r="H183" s="6"/>
    </row>
    <row r="184" spans="1:8" ht="12.75" customHeight="1" hidden="1">
      <c r="A184" s="25"/>
      <c r="B184" s="25"/>
      <c r="C184" s="25"/>
      <c r="D184" s="52"/>
      <c r="F184" s="6"/>
      <c r="G184" s="6"/>
      <c r="H184" s="6"/>
    </row>
    <row r="185" spans="1:8" ht="12.75" customHeight="1" hidden="1">
      <c r="A185" s="25"/>
      <c r="B185" s="25"/>
      <c r="C185" s="25"/>
      <c r="D185" s="25"/>
      <c r="F185" s="6"/>
      <c r="G185" s="6"/>
      <c r="H185" s="6"/>
    </row>
    <row r="186" spans="1:8" ht="12.75" hidden="1">
      <c r="A186" s="25"/>
      <c r="B186" s="25"/>
      <c r="C186" s="25"/>
      <c r="D186" s="25"/>
      <c r="F186" s="6"/>
      <c r="G186" s="6"/>
      <c r="H186" s="6"/>
    </row>
    <row r="187" spans="1:8" ht="12.75" hidden="1">
      <c r="A187" s="25"/>
      <c r="B187" s="25"/>
      <c r="C187" s="25"/>
      <c r="D187" s="25"/>
      <c r="F187" s="6"/>
      <c r="G187" s="6"/>
      <c r="H187" s="6"/>
    </row>
    <row r="188" spans="1:8" ht="12.75" hidden="1">
      <c r="A188" s="25"/>
      <c r="B188" s="25"/>
      <c r="C188" s="25"/>
      <c r="D188" s="25"/>
      <c r="F188" s="6"/>
      <c r="G188" s="6"/>
      <c r="H188" s="6"/>
    </row>
    <row r="189" spans="1:8" ht="12.75" hidden="1">
      <c r="A189" s="25"/>
      <c r="B189" s="25"/>
      <c r="C189" s="25"/>
      <c r="D189" s="25"/>
      <c r="F189" s="6"/>
      <c r="G189" s="6"/>
      <c r="H189" s="6"/>
    </row>
    <row r="190" spans="1:8" ht="12.75" hidden="1">
      <c r="A190" s="25"/>
      <c r="B190" s="25"/>
      <c r="C190" s="25"/>
      <c r="D190" s="25"/>
      <c r="E190" s="7"/>
      <c r="F190" s="6"/>
      <c r="G190" s="6"/>
      <c r="H190" s="6"/>
    </row>
    <row r="191" spans="1:8" ht="12.75" hidden="1">
      <c r="A191" s="25"/>
      <c r="B191" s="25"/>
      <c r="C191" s="25"/>
      <c r="D191" s="25"/>
      <c r="F191" s="6"/>
      <c r="G191" s="6"/>
      <c r="H191" s="6"/>
    </row>
    <row r="192" spans="1:8" ht="12.75" hidden="1">
      <c r="A192" s="25"/>
      <c r="B192" s="25"/>
      <c r="C192" s="25"/>
      <c r="D192" s="25"/>
      <c r="F192" s="6"/>
      <c r="G192" s="6"/>
      <c r="H192" s="6"/>
    </row>
    <row r="193" spans="1:8" ht="12.75" hidden="1">
      <c r="A193" s="25"/>
      <c r="B193" s="25"/>
      <c r="C193" s="25"/>
      <c r="D193" s="25"/>
      <c r="F193" s="6"/>
      <c r="G193" s="6"/>
      <c r="H193" s="6"/>
    </row>
    <row r="194" spans="1:8" ht="12.75" hidden="1">
      <c r="A194" s="25"/>
      <c r="B194" s="25"/>
      <c r="C194" s="25"/>
      <c r="D194" s="25"/>
      <c r="F194" s="6"/>
      <c r="G194" s="6"/>
      <c r="H194" s="6"/>
    </row>
    <row r="195" spans="1:8" ht="12.75" hidden="1">
      <c r="A195" s="25"/>
      <c r="B195" s="25"/>
      <c r="C195" s="25"/>
      <c r="D195" s="25"/>
      <c r="F195" s="6"/>
      <c r="G195" s="6"/>
      <c r="H195" s="6"/>
    </row>
    <row r="196" spans="1:8" ht="12.75">
      <c r="A196" s="25"/>
      <c r="B196" s="25"/>
      <c r="C196" s="25"/>
      <c r="D196" s="51"/>
      <c r="F196" s="6"/>
      <c r="G196" s="6"/>
      <c r="H196" s="6"/>
    </row>
    <row r="197" spans="1:8" ht="12.75">
      <c r="A197" s="25"/>
      <c r="B197" s="25"/>
      <c r="C197" s="25"/>
      <c r="D197" s="51"/>
      <c r="F197" s="6"/>
      <c r="G197" s="6"/>
      <c r="H197" s="6"/>
    </row>
    <row r="198" spans="1:8" ht="12.75">
      <c r="A198" s="25"/>
      <c r="B198" s="25"/>
      <c r="C198" s="25"/>
      <c r="D198" s="51"/>
      <c r="F198" s="6"/>
      <c r="G198" s="6"/>
      <c r="H198" s="6"/>
    </row>
    <row r="199" spans="1:8" ht="12.75">
      <c r="A199" s="25"/>
      <c r="B199" s="25"/>
      <c r="C199" s="25"/>
      <c r="D199" s="53"/>
      <c r="F199" s="6"/>
      <c r="G199" s="6"/>
      <c r="H199" s="6"/>
    </row>
    <row r="200" spans="1:8" ht="12.75">
      <c r="A200" s="25"/>
      <c r="B200" s="25"/>
      <c r="C200" s="25"/>
      <c r="D200" s="25"/>
      <c r="F200" s="6"/>
      <c r="G200" s="6"/>
      <c r="H200" s="6"/>
    </row>
    <row r="201" spans="1:8" ht="12.75">
      <c r="A201" s="25"/>
      <c r="B201" s="25"/>
      <c r="C201" s="25"/>
      <c r="D201" s="53"/>
      <c r="F201" s="6"/>
      <c r="G201" s="6"/>
      <c r="H201" s="6"/>
    </row>
    <row r="202" spans="1:8" ht="12.75">
      <c r="A202" s="25"/>
      <c r="B202" s="25"/>
      <c r="C202" s="25"/>
      <c r="D202" s="53"/>
      <c r="F202" s="6"/>
      <c r="G202" s="6"/>
      <c r="H202" s="6"/>
    </row>
    <row r="203" spans="1:8" ht="12.75">
      <c r="A203" s="25"/>
      <c r="B203" s="25"/>
      <c r="C203" s="25"/>
      <c r="D203" s="25"/>
      <c r="F203" s="6"/>
      <c r="G203" s="6"/>
      <c r="H203" s="6"/>
    </row>
    <row r="204" spans="1:8" ht="12.75">
      <c r="A204" s="25"/>
      <c r="B204" s="25"/>
      <c r="C204" s="25"/>
      <c r="D204" s="25"/>
      <c r="F204" s="6"/>
      <c r="G204" s="6"/>
      <c r="H204" s="6"/>
    </row>
    <row r="205" spans="1:8" ht="12.75">
      <c r="A205" s="25"/>
      <c r="B205" s="25"/>
      <c r="C205" s="25"/>
      <c r="D205" s="25"/>
      <c r="F205" s="6"/>
      <c r="G205" s="6"/>
      <c r="H205" s="6"/>
    </row>
    <row r="206" spans="1:8" ht="12.75">
      <c r="A206" s="25"/>
      <c r="B206" s="25"/>
      <c r="C206" s="25"/>
      <c r="D206" s="25"/>
      <c r="F206" s="6"/>
      <c r="G206" s="6"/>
      <c r="H206" s="6"/>
    </row>
    <row r="207" spans="1:8" ht="12.75">
      <c r="A207" s="25"/>
      <c r="B207" s="25"/>
      <c r="C207" s="25"/>
      <c r="D207" s="25"/>
      <c r="F207" s="6"/>
      <c r="G207" s="6"/>
      <c r="H207" s="6"/>
    </row>
    <row r="208" spans="1:8" ht="12.75">
      <c r="A208" s="25"/>
      <c r="B208" s="25"/>
      <c r="C208" s="25"/>
      <c r="D208" s="25"/>
      <c r="F208" s="6"/>
      <c r="G208" s="6"/>
      <c r="H208" s="6"/>
    </row>
    <row r="209" spans="1:8" ht="12.75">
      <c r="A209" s="25"/>
      <c r="B209" s="25"/>
      <c r="C209" s="25"/>
      <c r="D209" s="25"/>
      <c r="F209" s="6"/>
      <c r="G209" s="6"/>
      <c r="H209" s="6"/>
    </row>
    <row r="210" spans="1:8" ht="12.75">
      <c r="A210" s="25"/>
      <c r="B210" s="25"/>
      <c r="C210" s="25"/>
      <c r="D210" s="25"/>
      <c r="F210" s="6"/>
      <c r="G210" s="6"/>
      <c r="H210" s="6"/>
    </row>
    <row r="211" spans="1:8" ht="12.75">
      <c r="A211" s="25"/>
      <c r="B211" s="25"/>
      <c r="C211" s="25"/>
      <c r="D211" s="25"/>
      <c r="F211" s="6"/>
      <c r="G211" s="6"/>
      <c r="H211" s="6"/>
    </row>
    <row r="212" spans="1:8" ht="12.75">
      <c r="A212" s="25"/>
      <c r="B212" s="25"/>
      <c r="C212" s="25"/>
      <c r="D212" s="25"/>
      <c r="F212" s="6"/>
      <c r="G212" s="6"/>
      <c r="H212" s="6"/>
    </row>
    <row r="213" spans="1:8" ht="12.75">
      <c r="A213" s="25"/>
      <c r="B213" s="25"/>
      <c r="C213" s="25"/>
      <c r="D213" s="25"/>
      <c r="F213" s="6"/>
      <c r="G213" s="6"/>
      <c r="H213" s="6"/>
    </row>
    <row r="214" spans="1:8" ht="12.75">
      <c r="A214" s="25"/>
      <c r="B214" s="25"/>
      <c r="C214" s="25"/>
      <c r="D214" s="25"/>
      <c r="F214" s="6"/>
      <c r="G214" s="6"/>
      <c r="H214" s="6"/>
    </row>
    <row r="215" spans="1:8" ht="12.75">
      <c r="A215" s="25"/>
      <c r="B215" s="25"/>
      <c r="C215" s="25"/>
      <c r="D215" s="25"/>
      <c r="F215" s="6"/>
      <c r="G215" s="6"/>
      <c r="H215" s="6"/>
    </row>
    <row r="216" spans="1:8" ht="12.75">
      <c r="A216" s="25"/>
      <c r="B216" s="25"/>
      <c r="C216" s="25"/>
      <c r="D216" s="25"/>
      <c r="F216" s="6"/>
      <c r="G216" s="6"/>
      <c r="H216" s="6"/>
    </row>
    <row r="217" spans="1:8" ht="12.75">
      <c r="A217" s="25"/>
      <c r="B217" s="25"/>
      <c r="C217" s="25"/>
      <c r="D217" s="25"/>
      <c r="F217" s="6"/>
      <c r="G217" s="6"/>
      <c r="H217" s="6"/>
    </row>
    <row r="218" spans="1:8" ht="12.75">
      <c r="A218" s="25"/>
      <c r="B218" s="25"/>
      <c r="C218" s="25"/>
      <c r="D218" s="25"/>
      <c r="F218" s="6"/>
      <c r="G218" s="6"/>
      <c r="H218" s="6"/>
    </row>
    <row r="219" spans="1:8" ht="12.75">
      <c r="A219" s="25"/>
      <c r="B219" s="25"/>
      <c r="C219" s="25"/>
      <c r="D219" s="25"/>
      <c r="F219" s="6"/>
      <c r="G219" s="6"/>
      <c r="H219" s="6"/>
    </row>
    <row r="220" spans="1:8" ht="12.75">
      <c r="A220" s="25"/>
      <c r="B220" s="25"/>
      <c r="C220" s="25"/>
      <c r="D220" s="25"/>
      <c r="F220" s="6"/>
      <c r="G220" s="6"/>
      <c r="H220" s="6"/>
    </row>
    <row r="221" spans="1:8" ht="12.75">
      <c r="A221" s="25"/>
      <c r="B221" s="25"/>
      <c r="C221" s="25"/>
      <c r="D221" s="25"/>
      <c r="F221" s="6"/>
      <c r="G221" s="6"/>
      <c r="H221" s="6"/>
    </row>
    <row r="222" spans="1:8" ht="12.75">
      <c r="A222" s="25"/>
      <c r="B222" s="25"/>
      <c r="C222" s="25"/>
      <c r="D222" s="25"/>
      <c r="F222" s="6"/>
      <c r="G222" s="6"/>
      <c r="H222" s="6"/>
    </row>
    <row r="223" spans="1:8" ht="12.75">
      <c r="A223" s="25"/>
      <c r="B223" s="25"/>
      <c r="C223" s="25"/>
      <c r="D223" s="25"/>
      <c r="F223" s="6"/>
      <c r="G223" s="6"/>
      <c r="H223" s="6"/>
    </row>
    <row r="224" spans="1:8" ht="12.75">
      <c r="A224" s="25"/>
      <c r="B224" s="25"/>
      <c r="C224" s="25"/>
      <c r="D224" s="25"/>
      <c r="F224" s="6"/>
      <c r="G224" s="6"/>
      <c r="H224" s="6"/>
    </row>
    <row r="225" spans="1:8" ht="12.75">
      <c r="A225" s="25"/>
      <c r="B225" s="25"/>
      <c r="C225" s="25"/>
      <c r="D225" s="25"/>
      <c r="F225" s="6"/>
      <c r="G225" s="6"/>
      <c r="H225" s="6"/>
    </row>
    <row r="226" spans="1:8" ht="12.75">
      <c r="A226" s="25"/>
      <c r="B226" s="25"/>
      <c r="C226" s="25"/>
      <c r="D226" s="25"/>
      <c r="F226" s="6"/>
      <c r="G226" s="6"/>
      <c r="H226" s="6"/>
    </row>
    <row r="227" spans="1:8" ht="12.75">
      <c r="A227" s="25"/>
      <c r="B227" s="25"/>
      <c r="C227" s="25"/>
      <c r="D227" s="25"/>
      <c r="F227" s="6"/>
      <c r="G227" s="6"/>
      <c r="H227" s="6"/>
    </row>
    <row r="228" spans="1:8" ht="12.75">
      <c r="A228" s="25"/>
      <c r="B228" s="25"/>
      <c r="C228" s="25"/>
      <c r="D228" s="25"/>
      <c r="F228" s="6"/>
      <c r="G228" s="6"/>
      <c r="H228" s="6"/>
    </row>
    <row r="229" spans="1:8" ht="12.75">
      <c r="A229" s="25"/>
      <c r="B229" s="25"/>
      <c r="C229" s="25"/>
      <c r="D229" s="25"/>
      <c r="F229" s="6"/>
      <c r="G229" s="6"/>
      <c r="H229" s="6"/>
    </row>
    <row r="230" spans="1:8" ht="12.75">
      <c r="A230" s="25"/>
      <c r="B230" s="25"/>
      <c r="C230" s="25"/>
      <c r="D230" s="25"/>
      <c r="F230" s="6"/>
      <c r="G230" s="6"/>
      <c r="H230" s="6"/>
    </row>
    <row r="231" spans="1:8" ht="12.75">
      <c r="A231" s="25"/>
      <c r="B231" s="25"/>
      <c r="C231" s="25"/>
      <c r="D231" s="25"/>
      <c r="F231" s="6"/>
      <c r="G231" s="6"/>
      <c r="H231" s="6"/>
    </row>
    <row r="232" spans="1:8" ht="12.75">
      <c r="A232" s="25"/>
      <c r="B232" s="25"/>
      <c r="C232" s="25"/>
      <c r="D232" s="25"/>
      <c r="F232" s="6"/>
      <c r="G232" s="6"/>
      <c r="H232" s="6"/>
    </row>
    <row r="233" spans="1:8" ht="12.75">
      <c r="A233" s="25"/>
      <c r="B233" s="25"/>
      <c r="C233" s="25"/>
      <c r="D233" s="25"/>
      <c r="F233" s="6"/>
      <c r="G233" s="6"/>
      <c r="H233" s="6"/>
    </row>
    <row r="234" spans="1:8" ht="12.75">
      <c r="A234" s="25"/>
      <c r="B234" s="25"/>
      <c r="C234" s="25"/>
      <c r="D234" s="25"/>
      <c r="F234" s="6"/>
      <c r="G234" s="6"/>
      <c r="H234" s="6"/>
    </row>
    <row r="235" spans="1:8" ht="12.75">
      <c r="A235" s="25"/>
      <c r="B235" s="25"/>
      <c r="C235" s="25"/>
      <c r="D235" s="25"/>
      <c r="F235" s="6"/>
      <c r="G235" s="6"/>
      <c r="H235" s="6"/>
    </row>
    <row r="236" spans="1:8" ht="12.75">
      <c r="A236" s="25"/>
      <c r="B236" s="25"/>
      <c r="C236" s="25"/>
      <c r="D236" s="25"/>
      <c r="F236" s="6"/>
      <c r="G236" s="6"/>
      <c r="H236" s="6"/>
    </row>
    <row r="237" spans="1:8" ht="12.75">
      <c r="A237" s="25"/>
      <c r="B237" s="25"/>
      <c r="C237" s="25"/>
      <c r="D237" s="25"/>
      <c r="F237" s="6"/>
      <c r="G237" s="6"/>
      <c r="H237" s="6"/>
    </row>
    <row r="238" spans="1:8" ht="12.75">
      <c r="A238" s="25"/>
      <c r="B238" s="25"/>
      <c r="C238" s="25"/>
      <c r="D238" s="25"/>
      <c r="F238" s="6"/>
      <c r="G238" s="6"/>
      <c r="H238" s="6"/>
    </row>
    <row r="239" spans="1:8" ht="12.75">
      <c r="A239" s="25"/>
      <c r="B239" s="25"/>
      <c r="C239" s="25"/>
      <c r="D239" s="25"/>
      <c r="F239" s="6"/>
      <c r="G239" s="6"/>
      <c r="H239" s="6"/>
    </row>
    <row r="240" spans="1:8" ht="12.75">
      <c r="A240" s="25"/>
      <c r="B240" s="25"/>
      <c r="C240" s="25"/>
      <c r="D240" s="25"/>
      <c r="F240" s="6"/>
      <c r="G240" s="6"/>
      <c r="H240" s="6"/>
    </row>
    <row r="241" spans="1:8" ht="12.75">
      <c r="A241" s="25"/>
      <c r="B241" s="25"/>
      <c r="C241" s="25"/>
      <c r="D241" s="25"/>
      <c r="F241" s="6"/>
      <c r="G241" s="6"/>
      <c r="H241" s="6"/>
    </row>
    <row r="242" spans="1:8" ht="12.75">
      <c r="A242" s="25"/>
      <c r="B242" s="25"/>
      <c r="C242" s="25"/>
      <c r="D242" s="25"/>
      <c r="F242" s="6"/>
      <c r="G242" s="6"/>
      <c r="H242" s="6"/>
    </row>
    <row r="243" spans="1:8" ht="12.75">
      <c r="A243" s="25"/>
      <c r="B243" s="25"/>
      <c r="C243" s="25"/>
      <c r="D243" s="25"/>
      <c r="F243" s="6"/>
      <c r="G243" s="6"/>
      <c r="H243" s="6"/>
    </row>
    <row r="244" spans="1:8" ht="12.75">
      <c r="A244" s="25"/>
      <c r="B244" s="25"/>
      <c r="C244" s="25"/>
      <c r="D244" s="25"/>
      <c r="F244" s="6"/>
      <c r="G244" s="6"/>
      <c r="H244" s="6"/>
    </row>
    <row r="245" spans="1:8" ht="12.75">
      <c r="A245" s="25"/>
      <c r="B245" s="25"/>
      <c r="C245" s="25"/>
      <c r="D245" s="25"/>
      <c r="F245" s="6"/>
      <c r="G245" s="6"/>
      <c r="H245" s="6"/>
    </row>
    <row r="246" spans="1:8" ht="12.75">
      <c r="A246" s="25"/>
      <c r="B246" s="25"/>
      <c r="C246" s="25"/>
      <c r="D246" s="25"/>
      <c r="F246" s="6"/>
      <c r="G246" s="6"/>
      <c r="H246" s="6"/>
    </row>
    <row r="247" spans="1:8" ht="12.75">
      <c r="A247" s="25"/>
      <c r="B247" s="25"/>
      <c r="C247" s="25"/>
      <c r="D247" s="25"/>
      <c r="F247" s="6"/>
      <c r="G247" s="6"/>
      <c r="H247" s="6"/>
    </row>
    <row r="248" spans="1:8" ht="12.75">
      <c r="A248" s="25"/>
      <c r="B248" s="25"/>
      <c r="C248" s="25"/>
      <c r="D248" s="25"/>
      <c r="F248" s="6"/>
      <c r="G248" s="6"/>
      <c r="H248" s="6"/>
    </row>
    <row r="249" spans="1:8" ht="12.75">
      <c r="A249" s="25"/>
      <c r="B249" s="25"/>
      <c r="C249" s="25"/>
      <c r="D249" s="25"/>
      <c r="F249" s="6"/>
      <c r="G249" s="6"/>
      <c r="H249" s="6"/>
    </row>
    <row r="250" spans="1:8" ht="12.75">
      <c r="A250" s="25"/>
      <c r="B250" s="25"/>
      <c r="C250" s="25"/>
      <c r="D250" s="25"/>
      <c r="F250" s="6"/>
      <c r="G250" s="6"/>
      <c r="H250" s="6"/>
    </row>
    <row r="251" spans="1:8" ht="12.75">
      <c r="A251" s="25"/>
      <c r="B251" s="25"/>
      <c r="C251" s="25"/>
      <c r="D251" s="25"/>
      <c r="F251" s="6"/>
      <c r="G251" s="6"/>
      <c r="H251" s="6"/>
    </row>
    <row r="252" spans="1:8" ht="12.75">
      <c r="A252" s="25"/>
      <c r="B252" s="25"/>
      <c r="C252" s="25"/>
      <c r="D252" s="25"/>
      <c r="F252" s="6"/>
      <c r="G252" s="6"/>
      <c r="H252" s="6"/>
    </row>
    <row r="253" spans="1:8" ht="12.75">
      <c r="A253" s="25"/>
      <c r="B253" s="25"/>
      <c r="C253" s="25"/>
      <c r="D253" s="25"/>
      <c r="F253" s="6"/>
      <c r="G253" s="6"/>
      <c r="H253" s="6"/>
    </row>
    <row r="254" spans="1:8" ht="12.75">
      <c r="A254" s="25"/>
      <c r="B254" s="25"/>
      <c r="C254" s="25"/>
      <c r="D254" s="25"/>
      <c r="F254" s="6"/>
      <c r="G254" s="6"/>
      <c r="H254" s="6"/>
    </row>
    <row r="255" spans="1:8" ht="12.75">
      <c r="A255" s="25"/>
      <c r="B255" s="25"/>
      <c r="C255" s="25"/>
      <c r="D255" s="25"/>
      <c r="F255" s="6"/>
      <c r="G255" s="6"/>
      <c r="H255" s="6"/>
    </row>
    <row r="256" spans="1:8" ht="12.75">
      <c r="A256" s="25"/>
      <c r="B256" s="25"/>
      <c r="C256" s="25"/>
      <c r="D256" s="25"/>
      <c r="F256" s="6"/>
      <c r="G256" s="6"/>
      <c r="H256" s="6"/>
    </row>
    <row r="257" spans="1:8" ht="12.75">
      <c r="A257" s="25"/>
      <c r="B257" s="25"/>
      <c r="C257" s="25"/>
      <c r="D257" s="25"/>
      <c r="F257" s="6"/>
      <c r="G257" s="6"/>
      <c r="H257" s="6"/>
    </row>
    <row r="258" spans="1:8" ht="12.75">
      <c r="A258" s="25"/>
      <c r="B258" s="25"/>
      <c r="C258" s="25"/>
      <c r="D258" s="25"/>
      <c r="F258" s="6"/>
      <c r="G258" s="6"/>
      <c r="H258" s="6"/>
    </row>
    <row r="259" spans="1:8" ht="12.75">
      <c r="A259" s="25"/>
      <c r="B259" s="25"/>
      <c r="C259" s="25"/>
      <c r="D259" s="25"/>
      <c r="F259" s="6"/>
      <c r="G259" s="6"/>
      <c r="H259" s="6"/>
    </row>
    <row r="260" spans="1:8" ht="12.75">
      <c r="A260" s="25"/>
      <c r="B260" s="25"/>
      <c r="C260" s="25"/>
      <c r="D260" s="25"/>
      <c r="F260" s="6"/>
      <c r="G260" s="6"/>
      <c r="H260" s="6"/>
    </row>
    <row r="261" spans="1:8" ht="12.75">
      <c r="A261" s="25"/>
      <c r="B261" s="25"/>
      <c r="C261" s="25"/>
      <c r="D261" s="25"/>
      <c r="F261" s="6"/>
      <c r="G261" s="6"/>
      <c r="H261" s="6"/>
    </row>
    <row r="262" spans="1:8" ht="12.75">
      <c r="A262" s="25"/>
      <c r="B262" s="25"/>
      <c r="C262" s="25"/>
      <c r="D262" s="25"/>
      <c r="F262" s="6"/>
      <c r="G262" s="6"/>
      <c r="H262" s="6"/>
    </row>
    <row r="263" spans="1:8" ht="12.75">
      <c r="A263" s="25"/>
      <c r="B263" s="25"/>
      <c r="C263" s="25"/>
      <c r="D263" s="25"/>
      <c r="F263" s="6"/>
      <c r="G263" s="6"/>
      <c r="H263" s="6"/>
    </row>
    <row r="264" spans="1:8" ht="12.75">
      <c r="A264" s="25"/>
      <c r="B264" s="25"/>
      <c r="C264" s="25"/>
      <c r="D264" s="25"/>
      <c r="F264" s="6"/>
      <c r="G264" s="6"/>
      <c r="H264" s="6"/>
    </row>
    <row r="265" spans="1:8" ht="12.75">
      <c r="A265" s="25"/>
      <c r="B265" s="25"/>
      <c r="C265" s="25"/>
      <c r="D265" s="25"/>
      <c r="F265" s="6"/>
      <c r="G265" s="6"/>
      <c r="H265" s="6"/>
    </row>
    <row r="266" spans="1:8" ht="12.75">
      <c r="A266" s="25"/>
      <c r="B266" s="25"/>
      <c r="C266" s="25"/>
      <c r="D266" s="25"/>
      <c r="F266" s="6"/>
      <c r="G266" s="6"/>
      <c r="H266" s="6"/>
    </row>
    <row r="267" spans="1:8" ht="12.75">
      <c r="A267" s="25"/>
      <c r="B267" s="25"/>
      <c r="C267" s="25"/>
      <c r="D267" s="25"/>
      <c r="F267" s="6"/>
      <c r="G267" s="6"/>
      <c r="H267" s="6"/>
    </row>
    <row r="268" spans="1:8" ht="12.75">
      <c r="A268" s="25"/>
      <c r="B268" s="25"/>
      <c r="C268" s="25"/>
      <c r="D268" s="25"/>
      <c r="F268" s="6"/>
      <c r="G268" s="6"/>
      <c r="H268" s="6"/>
    </row>
    <row r="269" spans="1:8" ht="12.75">
      <c r="A269" s="25"/>
      <c r="B269" s="25"/>
      <c r="C269" s="25"/>
      <c r="D269" s="25"/>
      <c r="F269" s="6"/>
      <c r="G269" s="6"/>
      <c r="H269" s="6"/>
    </row>
    <row r="270" spans="1:8" ht="12.75">
      <c r="A270" s="25"/>
      <c r="B270" s="25"/>
      <c r="C270" s="25"/>
      <c r="D270" s="25"/>
      <c r="F270" s="6"/>
      <c r="G270" s="6"/>
      <c r="H270" s="6"/>
    </row>
    <row r="271" spans="1:8" ht="12.75">
      <c r="A271" s="25"/>
      <c r="B271" s="25"/>
      <c r="C271" s="25"/>
      <c r="D271" s="25"/>
      <c r="F271" s="6"/>
      <c r="G271" s="6"/>
      <c r="H271" s="6"/>
    </row>
    <row r="272" spans="1:8" ht="12.75">
      <c r="A272" s="25"/>
      <c r="B272" s="25"/>
      <c r="C272" s="25"/>
      <c r="D272" s="25"/>
      <c r="F272" s="6"/>
      <c r="G272" s="6"/>
      <c r="H272" s="6"/>
    </row>
    <row r="273" spans="1:8" ht="12.75">
      <c r="A273" s="25"/>
      <c r="B273" s="25"/>
      <c r="C273" s="25"/>
      <c r="D273" s="25"/>
      <c r="F273" s="6"/>
      <c r="G273" s="6"/>
      <c r="H273" s="6"/>
    </row>
    <row r="274" spans="1:8" ht="12.75">
      <c r="A274" s="25"/>
      <c r="B274" s="25"/>
      <c r="C274" s="25"/>
      <c r="D274" s="25"/>
      <c r="F274" s="6"/>
      <c r="G274" s="6"/>
      <c r="H274" s="6"/>
    </row>
    <row r="275" spans="1:8" ht="12.75">
      <c r="A275" s="25"/>
      <c r="B275" s="25"/>
      <c r="C275" s="25"/>
      <c r="D275" s="25"/>
      <c r="F275" s="6"/>
      <c r="G275" s="6"/>
      <c r="H275" s="6"/>
    </row>
    <row r="276" spans="1:8" ht="12.75">
      <c r="A276" s="25"/>
      <c r="B276" s="25"/>
      <c r="C276" s="25"/>
      <c r="D276" s="25"/>
      <c r="F276" s="6"/>
      <c r="G276" s="6"/>
      <c r="H276" s="6"/>
    </row>
    <row r="277" spans="1:8" ht="12.75">
      <c r="A277" s="25"/>
      <c r="B277" s="25"/>
      <c r="C277" s="25"/>
      <c r="D277" s="25"/>
      <c r="F277" s="6"/>
      <c r="G277" s="6"/>
      <c r="H277" s="6"/>
    </row>
    <row r="278" spans="1:8" ht="12.75">
      <c r="A278" s="25"/>
      <c r="B278" s="25"/>
      <c r="C278" s="25"/>
      <c r="D278" s="25"/>
      <c r="F278" s="6"/>
      <c r="G278" s="6"/>
      <c r="H278" s="6"/>
    </row>
    <row r="279" spans="1:8" ht="12.75">
      <c r="A279" s="25"/>
      <c r="B279" s="25"/>
      <c r="C279" s="25"/>
      <c r="D279" s="25"/>
      <c r="F279" s="6"/>
      <c r="G279" s="6"/>
      <c r="H279" s="6"/>
    </row>
    <row r="280" spans="1:8" ht="12.75">
      <c r="A280" s="25"/>
      <c r="B280" s="25"/>
      <c r="C280" s="25"/>
      <c r="D280" s="25"/>
      <c r="F280" s="6"/>
      <c r="G280" s="6"/>
      <c r="H280" s="6"/>
    </row>
    <row r="281" spans="1:8" ht="12.75">
      <c r="A281" s="25"/>
      <c r="B281" s="25"/>
      <c r="C281" s="25"/>
      <c r="D281" s="25"/>
      <c r="F281" s="6"/>
      <c r="G281" s="6"/>
      <c r="H281" s="6"/>
    </row>
    <row r="282" spans="1:8" ht="12.75">
      <c r="A282" s="25"/>
      <c r="B282" s="25"/>
      <c r="C282" s="25"/>
      <c r="D282" s="25"/>
      <c r="F282" s="6"/>
      <c r="G282" s="6"/>
      <c r="H282" s="6"/>
    </row>
    <row r="283" spans="1:8" ht="12.75">
      <c r="A283" s="25"/>
      <c r="B283" s="25"/>
      <c r="C283" s="25"/>
      <c r="D283" s="25"/>
      <c r="F283" s="6"/>
      <c r="G283" s="6"/>
      <c r="H283" s="6"/>
    </row>
    <row r="284" spans="1:8" ht="12.75">
      <c r="A284" s="25"/>
      <c r="B284" s="25"/>
      <c r="C284" s="25"/>
      <c r="D284" s="25"/>
      <c r="F284" s="6"/>
      <c r="G284" s="6"/>
      <c r="H284" s="6"/>
    </row>
    <row r="285" spans="6:8" ht="12.75">
      <c r="F285" s="6"/>
      <c r="G285" s="6"/>
      <c r="H285" s="6"/>
    </row>
    <row r="286" spans="6:8" ht="12.75">
      <c r="F286" s="6"/>
      <c r="G286" s="6"/>
      <c r="H286" s="6"/>
    </row>
    <row r="287" spans="6:8" ht="12.75">
      <c r="F287" s="6"/>
      <c r="G287" s="6"/>
      <c r="H287" s="6"/>
    </row>
    <row r="288" spans="6:8" ht="12.75">
      <c r="F288" s="6"/>
      <c r="G288" s="6"/>
      <c r="H288" s="6"/>
    </row>
    <row r="289" spans="6:8" ht="12.75">
      <c r="F289" s="6"/>
      <c r="G289" s="6"/>
      <c r="H289" s="6"/>
    </row>
    <row r="290" spans="6:8" ht="12.75">
      <c r="F290" s="6"/>
      <c r="G290" s="6"/>
      <c r="H290" s="6"/>
    </row>
    <row r="291" spans="6:8" ht="12.75">
      <c r="F291" s="6"/>
      <c r="G291" s="6"/>
      <c r="H291" s="6"/>
    </row>
    <row r="292" spans="6:8" ht="12.75">
      <c r="F292" s="6"/>
      <c r="G292" s="6"/>
      <c r="H292" s="6"/>
    </row>
    <row r="293" spans="6:8" ht="12.75">
      <c r="F293" s="6"/>
      <c r="G293" s="6"/>
      <c r="H293" s="6"/>
    </row>
    <row r="294" spans="6:8" ht="12.75">
      <c r="F294" s="6"/>
      <c r="G294" s="6"/>
      <c r="H294" s="6"/>
    </row>
    <row r="295" spans="6:8" ht="12.75">
      <c r="F295" s="6"/>
      <c r="G295" s="6"/>
      <c r="H295" s="6"/>
    </row>
    <row r="296" spans="6:8" ht="12.75">
      <c r="F296" s="6"/>
      <c r="G296" s="6"/>
      <c r="H296" s="6"/>
    </row>
    <row r="297" spans="6:8" ht="12.75">
      <c r="F297" s="6"/>
      <c r="G297" s="6"/>
      <c r="H297" s="6"/>
    </row>
    <row r="298" spans="6:8" ht="12.75">
      <c r="F298" s="6"/>
      <c r="G298" s="6"/>
      <c r="H298" s="6"/>
    </row>
    <row r="299" spans="6:8" ht="12.75">
      <c r="F299" s="6"/>
      <c r="G299" s="6"/>
      <c r="H299" s="6"/>
    </row>
    <row r="300" spans="6:8" ht="12.75">
      <c r="F300" s="6"/>
      <c r="G300" s="6"/>
      <c r="H300" s="6"/>
    </row>
    <row r="301" spans="6:8" ht="12.75">
      <c r="F301" s="6"/>
      <c r="G301" s="6"/>
      <c r="H301" s="6"/>
    </row>
    <row r="302" spans="6:8" ht="12.75">
      <c r="F302" s="6"/>
      <c r="G302" s="6"/>
      <c r="H302" s="6"/>
    </row>
    <row r="303" spans="6:8" ht="12.75">
      <c r="F303" s="6"/>
      <c r="G303" s="6"/>
      <c r="H303" s="6"/>
    </row>
    <row r="304" spans="6:8" ht="12.75">
      <c r="F304" s="6"/>
      <c r="G304" s="6"/>
      <c r="H304" s="6"/>
    </row>
    <row r="305" spans="6:8" ht="12.75">
      <c r="F305" s="6"/>
      <c r="G305" s="6"/>
      <c r="H305" s="6"/>
    </row>
    <row r="306" spans="6:8" ht="12.75">
      <c r="F306" s="6"/>
      <c r="G306" s="6"/>
      <c r="H306" s="6"/>
    </row>
    <row r="307" spans="6:8" ht="12.75">
      <c r="F307" s="6"/>
      <c r="G307" s="6"/>
      <c r="H307" s="6"/>
    </row>
    <row r="308" spans="6:8" ht="12.75">
      <c r="F308" s="6"/>
      <c r="G308" s="6"/>
      <c r="H308" s="6"/>
    </row>
    <row r="309" spans="6:8" ht="12.75">
      <c r="F309" s="6"/>
      <c r="G309" s="6"/>
      <c r="H309" s="6"/>
    </row>
    <row r="310" spans="6:8" ht="12.75">
      <c r="F310" s="6"/>
      <c r="G310" s="6"/>
      <c r="H310" s="6"/>
    </row>
    <row r="311" spans="6:8" ht="12.75">
      <c r="F311" s="6"/>
      <c r="G311" s="6"/>
      <c r="H311" s="6"/>
    </row>
    <row r="312" spans="6:8" ht="12.75">
      <c r="F312" s="6"/>
      <c r="G312" s="6"/>
      <c r="H312" s="6"/>
    </row>
    <row r="313" spans="6:8" ht="12.75">
      <c r="F313" s="6"/>
      <c r="G313" s="6"/>
      <c r="H313" s="6"/>
    </row>
    <row r="314" spans="6:8" ht="12.75">
      <c r="F314" s="6"/>
      <c r="G314" s="6"/>
      <c r="H314" s="6"/>
    </row>
    <row r="315" spans="6:8" ht="12.75">
      <c r="F315" s="6"/>
      <c r="G315" s="6"/>
      <c r="H315" s="6"/>
    </row>
    <row r="316" spans="6:8" ht="12.75">
      <c r="F316" s="6"/>
      <c r="G316" s="6"/>
      <c r="H316" s="6"/>
    </row>
    <row r="317" spans="6:8" ht="12.75">
      <c r="F317" s="6"/>
      <c r="G317" s="6"/>
      <c r="H317" s="6"/>
    </row>
    <row r="318" spans="6:8" ht="12.75">
      <c r="F318" s="6"/>
      <c r="G318" s="6"/>
      <c r="H318" s="6"/>
    </row>
    <row r="319" spans="6:8" ht="12.75">
      <c r="F319" s="6"/>
      <c r="G319" s="6"/>
      <c r="H319" s="6"/>
    </row>
    <row r="320" spans="6:8" ht="12.75">
      <c r="F320" s="6"/>
      <c r="G320" s="6"/>
      <c r="H320" s="6"/>
    </row>
    <row r="321" spans="6:8" ht="12.75">
      <c r="F321" s="6"/>
      <c r="G321" s="6"/>
      <c r="H321" s="6"/>
    </row>
    <row r="322" spans="6:8" ht="12.75">
      <c r="F322" s="6"/>
      <c r="G322" s="6"/>
      <c r="H322" s="6"/>
    </row>
  </sheetData>
  <sheetProtection/>
  <mergeCells count="1">
    <mergeCell ref="A4:F4"/>
  </mergeCells>
  <printOptions/>
  <pageMargins left="0.7480314960629921" right="0.15748031496062992" top="0.5118110236220472" bottom="0.4724409448818898" header="0.5118110236220472" footer="0.5118110236220472"/>
  <pageSetup fitToHeight="0" fitToWidth="1" horizontalDpi="600" verticalDpi="600" orientation="portrait" paperSize="9" scale="63" r:id="rId1"/>
  <rowBreaks count="2" manualBreakCount="2">
    <brk id="103" max="255" man="1"/>
    <brk id="1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0"/>
  <sheetViews>
    <sheetView view="pageBreakPreview" zoomScale="60" zoomScalePageLayoutView="0" workbookViewId="0" topLeftCell="A1">
      <selection activeCell="A6" sqref="A6:H6"/>
    </sheetView>
  </sheetViews>
  <sheetFormatPr defaultColWidth="9.00390625" defaultRowHeight="12.75" outlineLevelRow="4"/>
  <cols>
    <col min="1" max="1" width="17.25390625" style="1" customWidth="1"/>
    <col min="2" max="2" width="7.75390625" style="1" customWidth="1"/>
    <col min="3" max="3" width="51.875" style="1" customWidth="1"/>
    <col min="4" max="4" width="15.125" style="1" customWidth="1"/>
    <col min="5" max="5" width="14.25390625" style="1" customWidth="1"/>
    <col min="6" max="6" width="9.125" style="1" customWidth="1"/>
    <col min="7" max="7" width="10.25390625" style="1" customWidth="1"/>
    <col min="8" max="16384" width="9.125" style="1" customWidth="1"/>
  </cols>
  <sheetData>
    <row r="1" spans="6:7" ht="15.75">
      <c r="F1" s="236" t="s">
        <v>212</v>
      </c>
      <c r="G1" s="236"/>
    </row>
    <row r="2" spans="6:7" ht="15.75">
      <c r="F2" s="236" t="s">
        <v>208</v>
      </c>
      <c r="G2" s="236"/>
    </row>
    <row r="3" spans="1:7" ht="12.75" customHeight="1">
      <c r="A3" s="3"/>
      <c r="B3" s="3"/>
      <c r="F3" s="237"/>
      <c r="G3" s="237"/>
    </row>
    <row r="4" spans="1:7" ht="12.75" customHeight="1">
      <c r="A4" s="3"/>
      <c r="B4" s="3"/>
      <c r="F4" s="236" t="s">
        <v>210</v>
      </c>
      <c r="G4" s="237"/>
    </row>
    <row r="5" spans="1:6" ht="12.75" customHeight="1">
      <c r="A5" s="3"/>
      <c r="B5" s="3"/>
      <c r="F5" s="235"/>
    </row>
    <row r="6" spans="1:8" ht="67.5" customHeight="1">
      <c r="A6" s="245" t="s">
        <v>217</v>
      </c>
      <c r="B6" s="245"/>
      <c r="C6" s="245"/>
      <c r="D6" s="245"/>
      <c r="E6" s="245"/>
      <c r="F6" s="245"/>
      <c r="G6" s="245"/>
      <c r="H6" s="245"/>
    </row>
    <row r="7" spans="1:8" ht="12.75" customHeight="1">
      <c r="A7" s="8"/>
      <c r="B7" s="8"/>
      <c r="C7" s="8"/>
      <c r="D7" s="8"/>
      <c r="E7" s="9"/>
      <c r="H7" s="1" t="s">
        <v>218</v>
      </c>
    </row>
    <row r="8" spans="1:8" ht="132.75" customHeight="1">
      <c r="A8" s="239" t="s">
        <v>1</v>
      </c>
      <c r="B8" s="239" t="s">
        <v>2</v>
      </c>
      <c r="C8" s="240" t="s">
        <v>3</v>
      </c>
      <c r="D8" s="241" t="s">
        <v>190</v>
      </c>
      <c r="E8" s="244" t="s">
        <v>214</v>
      </c>
      <c r="F8" s="242" t="s">
        <v>191</v>
      </c>
      <c r="G8" s="242" t="s">
        <v>215</v>
      </c>
      <c r="H8" s="243" t="s">
        <v>216</v>
      </c>
    </row>
    <row r="9" spans="1:8" ht="12.75" customHeight="1">
      <c r="A9" s="4" t="s">
        <v>57</v>
      </c>
      <c r="B9" s="4" t="s">
        <v>4</v>
      </c>
      <c r="C9" s="4" t="s">
        <v>5</v>
      </c>
      <c r="D9" s="4" t="s">
        <v>6</v>
      </c>
      <c r="E9" s="213">
        <v>5</v>
      </c>
      <c r="F9" s="203">
        <v>6</v>
      </c>
      <c r="G9" s="203">
        <v>7</v>
      </c>
      <c r="H9" s="203">
        <v>8</v>
      </c>
    </row>
    <row r="10" spans="1:8" ht="47.25">
      <c r="A10" s="172" t="s">
        <v>123</v>
      </c>
      <c r="B10" s="124"/>
      <c r="C10" s="147" t="s">
        <v>90</v>
      </c>
      <c r="D10" s="123">
        <f aca="true" t="shared" si="0" ref="D10:F11">D11</f>
        <v>326</v>
      </c>
      <c r="E10" s="123">
        <f t="shared" si="0"/>
        <v>369.20000000000005</v>
      </c>
      <c r="F10" s="123">
        <f t="shared" si="0"/>
        <v>301.5</v>
      </c>
      <c r="G10" s="215">
        <f>F10/E10*100</f>
        <v>81.66305525460454</v>
      </c>
      <c r="H10" s="123">
        <f>E10-F10</f>
        <v>67.70000000000005</v>
      </c>
    </row>
    <row r="11" spans="1:8" ht="47.25">
      <c r="A11" s="148" t="s">
        <v>170</v>
      </c>
      <c r="B11" s="124"/>
      <c r="C11" s="150" t="s">
        <v>102</v>
      </c>
      <c r="D11" s="125">
        <f t="shared" si="0"/>
        <v>326</v>
      </c>
      <c r="E11" s="125">
        <f t="shared" si="0"/>
        <v>369.20000000000005</v>
      </c>
      <c r="F11" s="125">
        <f t="shared" si="0"/>
        <v>301.5</v>
      </c>
      <c r="G11" s="215">
        <f aca="true" t="shared" si="1" ref="G11:G72">F11/E11*100</f>
        <v>81.66305525460454</v>
      </c>
      <c r="H11" s="123">
        <f aca="true" t="shared" si="2" ref="H11:H74">E11-F11</f>
        <v>67.70000000000005</v>
      </c>
    </row>
    <row r="12" spans="1:8" ht="72.75" customHeight="1">
      <c r="A12" s="124" t="s">
        <v>124</v>
      </c>
      <c r="B12" s="124"/>
      <c r="C12" s="126" t="s">
        <v>80</v>
      </c>
      <c r="D12" s="125">
        <f>D13</f>
        <v>326</v>
      </c>
      <c r="E12" s="125">
        <f>E13+E15</f>
        <v>369.20000000000005</v>
      </c>
      <c r="F12" s="125">
        <f>F13+F15</f>
        <v>301.5</v>
      </c>
      <c r="G12" s="215">
        <f t="shared" si="1"/>
        <v>81.66305525460454</v>
      </c>
      <c r="H12" s="123">
        <f t="shared" si="2"/>
        <v>67.70000000000005</v>
      </c>
    </row>
    <row r="13" spans="1:8" ht="31.5">
      <c r="A13" s="124" t="s">
        <v>125</v>
      </c>
      <c r="B13" s="135"/>
      <c r="C13" s="126" t="s">
        <v>79</v>
      </c>
      <c r="D13" s="125">
        <f>D14</f>
        <v>326</v>
      </c>
      <c r="E13" s="125">
        <f>E14</f>
        <v>365.1</v>
      </c>
      <c r="F13" s="125">
        <f>F14</f>
        <v>297.4</v>
      </c>
      <c r="G13" s="215">
        <f t="shared" si="1"/>
        <v>81.45713503149821</v>
      </c>
      <c r="H13" s="123">
        <f t="shared" si="2"/>
        <v>67.70000000000005</v>
      </c>
    </row>
    <row r="14" spans="1:8" ht="39.75" customHeight="1">
      <c r="A14" s="124"/>
      <c r="B14" s="129" t="s">
        <v>11</v>
      </c>
      <c r="C14" s="118" t="s">
        <v>78</v>
      </c>
      <c r="D14" s="125">
        <f>'ведомственная 2018г'!F66</f>
        <v>326</v>
      </c>
      <c r="E14" s="125">
        <f>'ведомственная 2018г'!G66+'ведомственная 2018г'!G188</f>
        <v>365.1</v>
      </c>
      <c r="F14" s="125">
        <f>'ведомственная 2018г'!H66+'ведомственная 2018г'!H188</f>
        <v>297.4</v>
      </c>
      <c r="G14" s="215">
        <f t="shared" si="1"/>
        <v>81.45713503149821</v>
      </c>
      <c r="H14" s="123">
        <f t="shared" si="2"/>
        <v>67.70000000000005</v>
      </c>
    </row>
    <row r="15" spans="1:8" ht="60">
      <c r="A15" s="60" t="s">
        <v>197</v>
      </c>
      <c r="B15" s="83"/>
      <c r="C15" s="76" t="s">
        <v>198</v>
      </c>
      <c r="D15" s="125">
        <v>0</v>
      </c>
      <c r="E15" s="125">
        <f>E16</f>
        <v>4.1</v>
      </c>
      <c r="F15" s="125">
        <f>F16</f>
        <v>4.1</v>
      </c>
      <c r="G15" s="215">
        <f t="shared" si="1"/>
        <v>100</v>
      </c>
      <c r="H15" s="123">
        <f t="shared" si="2"/>
        <v>0</v>
      </c>
    </row>
    <row r="16" spans="1:8" ht="15.75">
      <c r="A16" s="60"/>
      <c r="B16" s="129" t="s">
        <v>201</v>
      </c>
      <c r="C16" s="207" t="s">
        <v>196</v>
      </c>
      <c r="D16" s="125" t="s">
        <v>203</v>
      </c>
      <c r="E16" s="125">
        <f>'ведомственная 2018г'!G190</f>
        <v>4.1</v>
      </c>
      <c r="F16" s="125">
        <f>'ведомственная 2018г'!H190</f>
        <v>4.1</v>
      </c>
      <c r="G16" s="215">
        <f t="shared" si="1"/>
        <v>100</v>
      </c>
      <c r="H16" s="123">
        <f t="shared" si="2"/>
        <v>0</v>
      </c>
    </row>
    <row r="17" spans="1:8" ht="47.25">
      <c r="A17" s="120" t="s">
        <v>133</v>
      </c>
      <c r="B17" s="121"/>
      <c r="C17" s="134" t="s">
        <v>96</v>
      </c>
      <c r="D17" s="123">
        <f aca="true" t="shared" si="3" ref="D17:F18">D18</f>
        <v>405.2</v>
      </c>
      <c r="E17" s="123">
        <f t="shared" si="3"/>
        <v>360.5</v>
      </c>
      <c r="F17" s="123">
        <f t="shared" si="3"/>
        <v>360.5</v>
      </c>
      <c r="G17" s="215">
        <f t="shared" si="1"/>
        <v>100</v>
      </c>
      <c r="H17" s="123">
        <f t="shared" si="2"/>
        <v>0</v>
      </c>
    </row>
    <row r="18" spans="1:8" ht="31.5">
      <c r="A18" s="124" t="s">
        <v>134</v>
      </c>
      <c r="B18" s="135"/>
      <c r="C18" s="117" t="s">
        <v>103</v>
      </c>
      <c r="D18" s="125">
        <f t="shared" si="3"/>
        <v>405.2</v>
      </c>
      <c r="E18" s="125">
        <f t="shared" si="3"/>
        <v>360.5</v>
      </c>
      <c r="F18" s="125">
        <f t="shared" si="3"/>
        <v>360.5</v>
      </c>
      <c r="G18" s="215">
        <f t="shared" si="1"/>
        <v>100</v>
      </c>
      <c r="H18" s="123">
        <f t="shared" si="2"/>
        <v>0</v>
      </c>
    </row>
    <row r="19" spans="1:8" ht="47.25">
      <c r="A19" s="124" t="s">
        <v>135</v>
      </c>
      <c r="B19" s="121"/>
      <c r="C19" s="117" t="s">
        <v>104</v>
      </c>
      <c r="D19" s="125">
        <f>D20+D22+D24+D28+D30+D32+D34</f>
        <v>405.2</v>
      </c>
      <c r="E19" s="125">
        <f>E20+E22+E24+E28+E30+E32+E34+E26</f>
        <v>360.5</v>
      </c>
      <c r="F19" s="125">
        <f>F20+F22+F24+F28+F30+F32+F34+F26</f>
        <v>360.5</v>
      </c>
      <c r="G19" s="215">
        <f t="shared" si="1"/>
        <v>100</v>
      </c>
      <c r="H19" s="123">
        <f t="shared" si="2"/>
        <v>0</v>
      </c>
    </row>
    <row r="20" spans="1:8" ht="15.75">
      <c r="A20" s="124" t="s">
        <v>136</v>
      </c>
      <c r="B20" s="160"/>
      <c r="C20" s="117" t="s">
        <v>51</v>
      </c>
      <c r="D20" s="125">
        <f>D21</f>
        <v>351.5</v>
      </c>
      <c r="E20" s="125">
        <f>E21</f>
        <v>347.5</v>
      </c>
      <c r="F20" s="125">
        <f>F21</f>
        <v>347.5</v>
      </c>
      <c r="G20" s="215">
        <f t="shared" si="1"/>
        <v>100</v>
      </c>
      <c r="H20" s="123">
        <f t="shared" si="2"/>
        <v>0</v>
      </c>
    </row>
    <row r="21" spans="1:8" ht="31.5">
      <c r="A21" s="124"/>
      <c r="B21" s="129" t="s">
        <v>11</v>
      </c>
      <c r="C21" s="118" t="s">
        <v>78</v>
      </c>
      <c r="D21" s="125">
        <f>'ведомственная 2018г'!F83</f>
        <v>351.5</v>
      </c>
      <c r="E21" s="125">
        <f>'ведомственная 2018г'!G83+'ведомственная 2018г'!G208</f>
        <v>347.5</v>
      </c>
      <c r="F21" s="125">
        <f>'ведомственная 2018г'!H83+'ведомственная 2018г'!H208</f>
        <v>347.5</v>
      </c>
      <c r="G21" s="215">
        <f t="shared" si="1"/>
        <v>100</v>
      </c>
      <c r="H21" s="123">
        <f t="shared" si="2"/>
        <v>0</v>
      </c>
    </row>
    <row r="22" spans="1:8" ht="31.5">
      <c r="A22" s="124" t="s">
        <v>165</v>
      </c>
      <c r="B22" s="129"/>
      <c r="C22" s="131" t="s">
        <v>156</v>
      </c>
      <c r="D22" s="125">
        <f>D23</f>
        <v>20.7</v>
      </c>
      <c r="E22" s="125">
        <f>E23</f>
        <v>0</v>
      </c>
      <c r="F22" s="125">
        <f>F23</f>
        <v>0</v>
      </c>
      <c r="G22" s="215">
        <v>0</v>
      </c>
      <c r="H22" s="123">
        <f t="shared" si="2"/>
        <v>0</v>
      </c>
    </row>
    <row r="23" spans="1:8" ht="31.5">
      <c r="A23" s="124"/>
      <c r="B23" s="129" t="s">
        <v>11</v>
      </c>
      <c r="C23" s="118" t="s">
        <v>78</v>
      </c>
      <c r="D23" s="125">
        <f>'ведомственная 2018г'!F86</f>
        <v>20.7</v>
      </c>
      <c r="E23" s="125">
        <f>'ведомственная 2018г'!G86</f>
        <v>0</v>
      </c>
      <c r="F23" s="125">
        <f>'ведомственная 2018г'!H86</f>
        <v>0</v>
      </c>
      <c r="G23" s="215">
        <v>0</v>
      </c>
      <c r="H23" s="123">
        <f t="shared" si="2"/>
        <v>0</v>
      </c>
    </row>
    <row r="24" spans="1:8" ht="15.75">
      <c r="A24" s="124" t="s">
        <v>137</v>
      </c>
      <c r="B24" s="129"/>
      <c r="C24" s="131" t="s">
        <v>67</v>
      </c>
      <c r="D24" s="125">
        <f>D25</f>
        <v>20</v>
      </c>
      <c r="E24" s="125">
        <f>E25</f>
        <v>0</v>
      </c>
      <c r="F24" s="125">
        <f>F25</f>
        <v>0</v>
      </c>
      <c r="G24" s="215">
        <v>0</v>
      </c>
      <c r="H24" s="123">
        <f t="shared" si="2"/>
        <v>0</v>
      </c>
    </row>
    <row r="25" spans="1:8" ht="31.5">
      <c r="A25" s="124"/>
      <c r="B25" s="129" t="s">
        <v>11</v>
      </c>
      <c r="C25" s="118" t="s">
        <v>78</v>
      </c>
      <c r="D25" s="125">
        <f>'ведомственная 2018г'!F88</f>
        <v>20</v>
      </c>
      <c r="E25" s="125">
        <f>'ведомственная 2018г'!G88</f>
        <v>0</v>
      </c>
      <c r="F25" s="125">
        <f>'ведомственная 2018г'!H88</f>
        <v>0</v>
      </c>
      <c r="G25" s="215">
        <v>0</v>
      </c>
      <c r="H25" s="123">
        <f t="shared" si="2"/>
        <v>0</v>
      </c>
    </row>
    <row r="26" spans="1:8" ht="31.5">
      <c r="A26" s="124" t="s">
        <v>204</v>
      </c>
      <c r="B26" s="129"/>
      <c r="C26" s="184" t="s">
        <v>205</v>
      </c>
      <c r="D26" s="125" t="s">
        <v>203</v>
      </c>
      <c r="E26" s="125">
        <f>E27</f>
        <v>13</v>
      </c>
      <c r="F26" s="125">
        <f>F27</f>
        <v>13</v>
      </c>
      <c r="G26" s="215">
        <f t="shared" si="1"/>
        <v>100</v>
      </c>
      <c r="H26" s="123">
        <f t="shared" si="2"/>
        <v>0</v>
      </c>
    </row>
    <row r="27" spans="1:8" ht="31.5">
      <c r="A27" s="124"/>
      <c r="B27" s="129" t="s">
        <v>11</v>
      </c>
      <c r="C27" s="183" t="s">
        <v>78</v>
      </c>
      <c r="D27" s="125" t="s">
        <v>203</v>
      </c>
      <c r="E27" s="125">
        <f>'ведомственная 2018г'!G210</f>
        <v>13</v>
      </c>
      <c r="F27" s="125">
        <f>'ведомственная 2018г'!H210</f>
        <v>13</v>
      </c>
      <c r="G27" s="215">
        <f t="shared" si="1"/>
        <v>100</v>
      </c>
      <c r="H27" s="123">
        <f t="shared" si="2"/>
        <v>0</v>
      </c>
    </row>
    <row r="28" spans="1:8" ht="15.75">
      <c r="A28" s="124" t="s">
        <v>138</v>
      </c>
      <c r="B28" s="129"/>
      <c r="C28" s="131" t="s">
        <v>68</v>
      </c>
      <c r="D28" s="125">
        <f>D29</f>
        <v>3</v>
      </c>
      <c r="E28" s="125">
        <f>E29</f>
        <v>0</v>
      </c>
      <c r="F28" s="125">
        <f>F29</f>
        <v>0</v>
      </c>
      <c r="G28" s="215">
        <v>0</v>
      </c>
      <c r="H28" s="123">
        <f t="shared" si="2"/>
        <v>0</v>
      </c>
    </row>
    <row r="29" spans="1:8" ht="31.5">
      <c r="A29" s="124"/>
      <c r="B29" s="129" t="s">
        <v>11</v>
      </c>
      <c r="C29" s="118" t="s">
        <v>78</v>
      </c>
      <c r="D29" s="125">
        <v>3</v>
      </c>
      <c r="E29" s="125">
        <f>'ведомственная 2018г'!G92</f>
        <v>0</v>
      </c>
      <c r="F29" s="125">
        <f>'ведомственная 2018г'!H92</f>
        <v>0</v>
      </c>
      <c r="G29" s="215">
        <v>0</v>
      </c>
      <c r="H29" s="123">
        <f t="shared" si="2"/>
        <v>0</v>
      </c>
    </row>
    <row r="30" spans="1:8" ht="15.75">
      <c r="A30" s="124" t="s">
        <v>139</v>
      </c>
      <c r="B30" s="129"/>
      <c r="C30" s="131" t="s">
        <v>69</v>
      </c>
      <c r="D30" s="125">
        <f>D31</f>
        <v>5</v>
      </c>
      <c r="E30" s="125">
        <f>E31</f>
        <v>0</v>
      </c>
      <c r="F30" s="125">
        <f>F31</f>
        <v>0</v>
      </c>
      <c r="G30" s="215">
        <v>0</v>
      </c>
      <c r="H30" s="123">
        <f t="shared" si="2"/>
        <v>0</v>
      </c>
    </row>
    <row r="31" spans="1:8" ht="31.5">
      <c r="A31" s="124"/>
      <c r="B31" s="129" t="s">
        <v>11</v>
      </c>
      <c r="C31" s="118" t="s">
        <v>78</v>
      </c>
      <c r="D31" s="125">
        <f>'ведомственная 2018г'!F94</f>
        <v>5</v>
      </c>
      <c r="E31" s="125">
        <f>'ведомственная 2018г'!G94</f>
        <v>0</v>
      </c>
      <c r="F31" s="125">
        <f>'ведомственная 2018г'!H94</f>
        <v>0</v>
      </c>
      <c r="G31" s="215">
        <v>0</v>
      </c>
      <c r="H31" s="123">
        <f t="shared" si="2"/>
        <v>0</v>
      </c>
    </row>
    <row r="32" spans="1:8" ht="15.75">
      <c r="A32" s="124" t="s">
        <v>140</v>
      </c>
      <c r="B32" s="129"/>
      <c r="C32" s="131" t="s">
        <v>70</v>
      </c>
      <c r="D32" s="125">
        <f>D33</f>
        <v>2</v>
      </c>
      <c r="E32" s="125">
        <f>E33</f>
        <v>0</v>
      </c>
      <c r="F32" s="125">
        <f>F33</f>
        <v>0</v>
      </c>
      <c r="G32" s="215">
        <v>0</v>
      </c>
      <c r="H32" s="123">
        <f t="shared" si="2"/>
        <v>0</v>
      </c>
    </row>
    <row r="33" spans="1:8" ht="31.5">
      <c r="A33" s="124"/>
      <c r="B33" s="129" t="s">
        <v>11</v>
      </c>
      <c r="C33" s="118" t="s">
        <v>78</v>
      </c>
      <c r="D33" s="125">
        <f>'ведомственная 2018г'!F96</f>
        <v>2</v>
      </c>
      <c r="E33" s="125">
        <f>'ведомственная 2018г'!G96</f>
        <v>0</v>
      </c>
      <c r="F33" s="125">
        <f>'ведомственная 2018г'!H96</f>
        <v>0</v>
      </c>
      <c r="G33" s="215">
        <v>0</v>
      </c>
      <c r="H33" s="123">
        <f t="shared" si="2"/>
        <v>0</v>
      </c>
    </row>
    <row r="34" spans="1:8" ht="15.75">
      <c r="A34" s="124" t="s">
        <v>141</v>
      </c>
      <c r="B34" s="129"/>
      <c r="C34" s="131" t="s">
        <v>76</v>
      </c>
      <c r="D34" s="125">
        <f>D35</f>
        <v>3</v>
      </c>
      <c r="E34" s="125">
        <f>E35</f>
        <v>0</v>
      </c>
      <c r="F34" s="125">
        <f>F35</f>
        <v>0</v>
      </c>
      <c r="G34" s="215">
        <v>0</v>
      </c>
      <c r="H34" s="123">
        <f t="shared" si="2"/>
        <v>0</v>
      </c>
    </row>
    <row r="35" spans="1:8" ht="31.5">
      <c r="A35" s="124"/>
      <c r="B35" s="129" t="s">
        <v>11</v>
      </c>
      <c r="C35" s="118" t="s">
        <v>78</v>
      </c>
      <c r="D35" s="125">
        <f>'ведомственная 2018г'!F98</f>
        <v>3</v>
      </c>
      <c r="E35" s="125">
        <f>'ведомственная 2018г'!G98</f>
        <v>0</v>
      </c>
      <c r="F35" s="125">
        <f>'ведомственная 2018г'!H98</f>
        <v>0</v>
      </c>
      <c r="G35" s="215">
        <v>0</v>
      </c>
      <c r="H35" s="123">
        <f t="shared" si="2"/>
        <v>0</v>
      </c>
    </row>
    <row r="36" spans="1:8" ht="47.25">
      <c r="A36" s="120" t="s">
        <v>142</v>
      </c>
      <c r="B36" s="120"/>
      <c r="C36" s="134" t="s">
        <v>110</v>
      </c>
      <c r="D36" s="123">
        <f>D37+D42</f>
        <v>1437.6999999999998</v>
      </c>
      <c r="E36" s="123">
        <f>E37+E42</f>
        <v>1495.6000000000001</v>
      </c>
      <c r="F36" s="123">
        <f>F37+F42</f>
        <v>1460.8</v>
      </c>
      <c r="G36" s="215">
        <f t="shared" si="1"/>
        <v>97.67317464562716</v>
      </c>
      <c r="H36" s="123">
        <f t="shared" si="2"/>
        <v>34.80000000000018</v>
      </c>
    </row>
    <row r="37" spans="1:8" ht="31.5">
      <c r="A37" s="124" t="s">
        <v>143</v>
      </c>
      <c r="B37" s="124"/>
      <c r="C37" s="117" t="s">
        <v>105</v>
      </c>
      <c r="D37" s="125">
        <f>D38</f>
        <v>40</v>
      </c>
      <c r="E37" s="125">
        <f>E38</f>
        <v>8.7</v>
      </c>
      <c r="F37" s="125">
        <f>F38</f>
        <v>8.7</v>
      </c>
      <c r="G37" s="215">
        <f t="shared" si="1"/>
        <v>100</v>
      </c>
      <c r="H37" s="123">
        <f t="shared" si="2"/>
        <v>0</v>
      </c>
    </row>
    <row r="38" spans="1:8" ht="47.25">
      <c r="A38" s="124" t="s">
        <v>144</v>
      </c>
      <c r="B38" s="124"/>
      <c r="C38" s="161" t="s">
        <v>99</v>
      </c>
      <c r="D38" s="125">
        <f aca="true" t="shared" si="4" ref="D38:F39">D39</f>
        <v>40</v>
      </c>
      <c r="E38" s="125">
        <f t="shared" si="4"/>
        <v>8.7</v>
      </c>
      <c r="F38" s="125">
        <f t="shared" si="4"/>
        <v>8.7</v>
      </c>
      <c r="G38" s="215">
        <f t="shared" si="1"/>
        <v>100</v>
      </c>
      <c r="H38" s="123">
        <f t="shared" si="2"/>
        <v>0</v>
      </c>
    </row>
    <row r="39" spans="1:8" ht="15.75">
      <c r="A39" s="124" t="s">
        <v>145</v>
      </c>
      <c r="B39" s="124"/>
      <c r="C39" s="162" t="s">
        <v>100</v>
      </c>
      <c r="D39" s="125">
        <f t="shared" si="4"/>
        <v>40</v>
      </c>
      <c r="E39" s="125">
        <f t="shared" si="4"/>
        <v>8.7</v>
      </c>
      <c r="F39" s="125">
        <f t="shared" si="4"/>
        <v>8.7</v>
      </c>
      <c r="G39" s="215">
        <f t="shared" si="1"/>
        <v>100</v>
      </c>
      <c r="H39" s="123">
        <f t="shared" si="2"/>
        <v>0</v>
      </c>
    </row>
    <row r="40" spans="1:8" ht="31.5">
      <c r="A40" s="124"/>
      <c r="B40" s="124" t="s">
        <v>11</v>
      </c>
      <c r="C40" s="118" t="s">
        <v>78</v>
      </c>
      <c r="D40" s="125">
        <v>40</v>
      </c>
      <c r="E40" s="125">
        <f>'ведомственная 2018г'!G105+'ведомственная 2018г'!G217</f>
        <v>8.7</v>
      </c>
      <c r="F40" s="125">
        <f>'ведомственная 2018г'!H105+'ведомственная 2018г'!H217</f>
        <v>8.7</v>
      </c>
      <c r="G40" s="215">
        <f t="shared" si="1"/>
        <v>100</v>
      </c>
      <c r="H40" s="123">
        <f t="shared" si="2"/>
        <v>0</v>
      </c>
    </row>
    <row r="41" spans="1:8" ht="31.5">
      <c r="A41" s="124" t="s">
        <v>146</v>
      </c>
      <c r="B41" s="124"/>
      <c r="C41" s="150" t="s">
        <v>101</v>
      </c>
      <c r="D41" s="125">
        <f>D42</f>
        <v>1397.6999999999998</v>
      </c>
      <c r="E41" s="125">
        <f>E42</f>
        <v>1486.9</v>
      </c>
      <c r="F41" s="125">
        <f>F42</f>
        <v>1452.1</v>
      </c>
      <c r="G41" s="215">
        <f t="shared" si="1"/>
        <v>97.65956015871947</v>
      </c>
      <c r="H41" s="123">
        <f t="shared" si="2"/>
        <v>34.80000000000018</v>
      </c>
    </row>
    <row r="42" spans="1:8" ht="63">
      <c r="A42" s="124" t="s">
        <v>183</v>
      </c>
      <c r="B42" s="124"/>
      <c r="C42" s="117" t="s">
        <v>81</v>
      </c>
      <c r="D42" s="125">
        <f>D43+D47</f>
        <v>1397.6999999999998</v>
      </c>
      <c r="E42" s="125">
        <f>E43+E47</f>
        <v>1486.9</v>
      </c>
      <c r="F42" s="125">
        <f>F43+F47</f>
        <v>1452.1</v>
      </c>
      <c r="G42" s="215">
        <f t="shared" si="1"/>
        <v>97.65956015871947</v>
      </c>
      <c r="H42" s="123">
        <f t="shared" si="2"/>
        <v>34.80000000000018</v>
      </c>
    </row>
    <row r="43" spans="1:8" ht="15.75">
      <c r="A43" s="124" t="s">
        <v>184</v>
      </c>
      <c r="B43" s="124"/>
      <c r="C43" s="117" t="s">
        <v>52</v>
      </c>
      <c r="D43" s="125">
        <f>D44+D45+D46</f>
        <v>1006.9</v>
      </c>
      <c r="E43" s="125">
        <f>E44+E45+E46</f>
        <v>1071</v>
      </c>
      <c r="F43" s="125">
        <f>F44+F45+F46</f>
        <v>1052.5</v>
      </c>
      <c r="G43" s="215">
        <f t="shared" si="1"/>
        <v>98.27264239028945</v>
      </c>
      <c r="H43" s="123">
        <f t="shared" si="2"/>
        <v>18.5</v>
      </c>
    </row>
    <row r="44" spans="1:8" ht="86.25" customHeight="1">
      <c r="A44" s="124"/>
      <c r="B44" s="124" t="s">
        <v>10</v>
      </c>
      <c r="C44" s="130" t="s">
        <v>93</v>
      </c>
      <c r="D44" s="125">
        <f>'ведомственная 2018г'!F109</f>
        <v>244.7</v>
      </c>
      <c r="E44" s="125">
        <f>'ведомственная 2018г'!G109+'ведомственная 2018г'!G221</f>
        <v>244.7</v>
      </c>
      <c r="F44" s="125">
        <f>'ведомственная 2018г'!H109+'ведомственная 2018г'!H221</f>
        <v>230.7</v>
      </c>
      <c r="G44" s="215">
        <f t="shared" si="1"/>
        <v>94.27870862280344</v>
      </c>
      <c r="H44" s="123">
        <f t="shared" si="2"/>
        <v>14</v>
      </c>
    </row>
    <row r="45" spans="1:8" ht="31.5">
      <c r="A45" s="124"/>
      <c r="B45" s="129" t="s">
        <v>11</v>
      </c>
      <c r="C45" s="118" t="s">
        <v>78</v>
      </c>
      <c r="D45" s="125">
        <f>'ведомственная 2018г'!F110</f>
        <v>749.1</v>
      </c>
      <c r="E45" s="125">
        <f>'ведомственная 2018г'!G110+'ведомственная 2018г'!G222</f>
        <v>813.2</v>
      </c>
      <c r="F45" s="125">
        <f>'ведомственная 2018г'!H110+'ведомственная 2018г'!H222</f>
        <v>809</v>
      </c>
      <c r="G45" s="215">
        <f t="shared" si="1"/>
        <v>99.48352188883422</v>
      </c>
      <c r="H45" s="123">
        <f t="shared" si="2"/>
        <v>4.2000000000000455</v>
      </c>
    </row>
    <row r="46" spans="1:8" ht="15.75">
      <c r="A46" s="124"/>
      <c r="B46" s="124" t="s">
        <v>12</v>
      </c>
      <c r="C46" s="117" t="s">
        <v>13</v>
      </c>
      <c r="D46" s="125">
        <f>'ведомственная 2018г'!F111</f>
        <v>13.1</v>
      </c>
      <c r="E46" s="125">
        <f>'ведомственная 2018г'!G111+'ведомственная 2018г'!G223</f>
        <v>13.100000000000001</v>
      </c>
      <c r="F46" s="125">
        <f>'ведомственная 2018г'!H111+'ведомственная 2018г'!H223</f>
        <v>12.8</v>
      </c>
      <c r="G46" s="215">
        <f t="shared" si="1"/>
        <v>97.70992366412213</v>
      </c>
      <c r="H46" s="123">
        <f t="shared" si="2"/>
        <v>0.3000000000000007</v>
      </c>
    </row>
    <row r="47" spans="1:8" ht="31.5">
      <c r="A47" s="124" t="s">
        <v>185</v>
      </c>
      <c r="B47" s="124"/>
      <c r="C47" s="128" t="s">
        <v>53</v>
      </c>
      <c r="D47" s="125">
        <f>D48+D49</f>
        <v>390.79999999999995</v>
      </c>
      <c r="E47" s="125">
        <f>E48+E49</f>
        <v>415.90000000000003</v>
      </c>
      <c r="F47" s="125">
        <f>F48+F49</f>
        <v>399.6</v>
      </c>
      <c r="G47" s="215">
        <f t="shared" si="1"/>
        <v>96.08078865111806</v>
      </c>
      <c r="H47" s="123">
        <f t="shared" si="2"/>
        <v>16.30000000000001</v>
      </c>
    </row>
    <row r="48" spans="1:8" ht="78.75">
      <c r="A48" s="124"/>
      <c r="B48" s="124" t="s">
        <v>10</v>
      </c>
      <c r="C48" s="130" t="s">
        <v>93</v>
      </c>
      <c r="D48" s="125">
        <f>'ведомственная 2018г'!F113</f>
        <v>228.1</v>
      </c>
      <c r="E48" s="125">
        <f>'ведомственная 2018г'!G113+'ведомственная 2018г'!G225</f>
        <v>228.10000000000002</v>
      </c>
      <c r="F48" s="125">
        <f>'ведомственная 2018г'!H113+'ведомственная 2018г'!H225</f>
        <v>213.2</v>
      </c>
      <c r="G48" s="215">
        <f t="shared" si="1"/>
        <v>93.46777729066199</v>
      </c>
      <c r="H48" s="123">
        <f t="shared" si="2"/>
        <v>14.900000000000034</v>
      </c>
    </row>
    <row r="49" spans="1:8" ht="31.5">
      <c r="A49" s="124"/>
      <c r="B49" s="129" t="s">
        <v>11</v>
      </c>
      <c r="C49" s="118" t="s">
        <v>78</v>
      </c>
      <c r="D49" s="125">
        <f>'ведомственная 2018г'!F114</f>
        <v>162.7</v>
      </c>
      <c r="E49" s="125">
        <f>'ведомственная 2018г'!G114+'ведомственная 2018г'!G226</f>
        <v>187.8</v>
      </c>
      <c r="F49" s="125">
        <f>'ведомственная 2018г'!H114+'ведомственная 2018г'!H226</f>
        <v>186.4</v>
      </c>
      <c r="G49" s="215">
        <f t="shared" si="1"/>
        <v>99.2545260915868</v>
      </c>
      <c r="H49" s="123">
        <f t="shared" si="2"/>
        <v>1.4000000000000057</v>
      </c>
    </row>
    <row r="50" spans="1:8" ht="47.25">
      <c r="A50" s="172" t="s">
        <v>119</v>
      </c>
      <c r="B50" s="120"/>
      <c r="C50" s="173" t="s">
        <v>82</v>
      </c>
      <c r="D50" s="123">
        <f>D51</f>
        <v>630.5</v>
      </c>
      <c r="E50" s="123">
        <f>E51</f>
        <v>810.7</v>
      </c>
      <c r="F50" s="123">
        <f>F51</f>
        <v>785.6</v>
      </c>
      <c r="G50" s="215">
        <f t="shared" si="1"/>
        <v>96.90391020106081</v>
      </c>
      <c r="H50" s="123">
        <f t="shared" si="2"/>
        <v>25.100000000000023</v>
      </c>
    </row>
    <row r="51" spans="1:8" ht="63">
      <c r="A51" s="148" t="s">
        <v>120</v>
      </c>
      <c r="B51" s="124"/>
      <c r="C51" s="117" t="s">
        <v>168</v>
      </c>
      <c r="D51" s="125">
        <f aca="true" t="shared" si="5" ref="D51:E53">D52</f>
        <v>630.5</v>
      </c>
      <c r="E51" s="125">
        <f t="shared" si="5"/>
        <v>810.7</v>
      </c>
      <c r="F51" s="125">
        <f>F52</f>
        <v>785.6</v>
      </c>
      <c r="G51" s="215">
        <f t="shared" si="1"/>
        <v>96.90391020106081</v>
      </c>
      <c r="H51" s="123">
        <f t="shared" si="2"/>
        <v>25.100000000000023</v>
      </c>
    </row>
    <row r="52" spans="1:8" ht="31.5">
      <c r="A52" s="148" t="s">
        <v>121</v>
      </c>
      <c r="B52" s="124"/>
      <c r="C52" s="117" t="s">
        <v>83</v>
      </c>
      <c r="D52" s="125">
        <f t="shared" si="5"/>
        <v>630.5</v>
      </c>
      <c r="E52" s="125">
        <f t="shared" si="5"/>
        <v>810.7</v>
      </c>
      <c r="F52" s="125">
        <f>F53</f>
        <v>785.6</v>
      </c>
      <c r="G52" s="215">
        <f t="shared" si="1"/>
        <v>96.90391020106081</v>
      </c>
      <c r="H52" s="123">
        <f t="shared" si="2"/>
        <v>25.100000000000023</v>
      </c>
    </row>
    <row r="53" spans="1:8" ht="31.5">
      <c r="A53" s="148" t="s">
        <v>122</v>
      </c>
      <c r="B53" s="124"/>
      <c r="C53" s="117" t="s">
        <v>64</v>
      </c>
      <c r="D53" s="125">
        <f t="shared" si="5"/>
        <v>630.5</v>
      </c>
      <c r="E53" s="125">
        <f t="shared" si="5"/>
        <v>810.7</v>
      </c>
      <c r="F53" s="125">
        <f>F54</f>
        <v>785.6</v>
      </c>
      <c r="G53" s="215">
        <f t="shared" si="1"/>
        <v>96.90391020106081</v>
      </c>
      <c r="H53" s="123">
        <f t="shared" si="2"/>
        <v>25.100000000000023</v>
      </c>
    </row>
    <row r="54" spans="1:8" ht="31.5">
      <c r="A54" s="148"/>
      <c r="B54" s="124" t="s">
        <v>11</v>
      </c>
      <c r="C54" s="118" t="s">
        <v>78</v>
      </c>
      <c r="D54" s="125">
        <f>'ведомственная 2018г'!F59</f>
        <v>630.5</v>
      </c>
      <c r="E54" s="125">
        <f>'ведомственная 2018г'!G59+'ведомственная 2018г'!G181</f>
        <v>810.7</v>
      </c>
      <c r="F54" s="125">
        <f>'ведомственная 2018г'!H59+'ведомственная 2018г'!H181</f>
        <v>785.6</v>
      </c>
      <c r="G54" s="215">
        <f t="shared" si="1"/>
        <v>96.90391020106081</v>
      </c>
      <c r="H54" s="123">
        <f t="shared" si="2"/>
        <v>25.100000000000023</v>
      </c>
    </row>
    <row r="55" spans="1:8" ht="31.5">
      <c r="A55" s="120" t="s">
        <v>126</v>
      </c>
      <c r="B55" s="120" t="s">
        <v>9</v>
      </c>
      <c r="C55" s="134" t="s">
        <v>109</v>
      </c>
      <c r="D55" s="123">
        <f>D56</f>
        <v>150</v>
      </c>
      <c r="E55" s="123">
        <f>E56</f>
        <v>150</v>
      </c>
      <c r="F55" s="123">
        <f>F56</f>
        <v>86</v>
      </c>
      <c r="G55" s="215">
        <f t="shared" si="1"/>
        <v>57.333333333333336</v>
      </c>
      <c r="H55" s="123">
        <f t="shared" si="2"/>
        <v>64</v>
      </c>
    </row>
    <row r="56" spans="1:8" ht="15.75">
      <c r="A56" s="124" t="s">
        <v>129</v>
      </c>
      <c r="B56" s="135"/>
      <c r="C56" s="117" t="s">
        <v>86</v>
      </c>
      <c r="D56" s="125">
        <f aca="true" t="shared" si="6" ref="D56:E58">D57</f>
        <v>150</v>
      </c>
      <c r="E56" s="125">
        <f t="shared" si="6"/>
        <v>150</v>
      </c>
      <c r="F56" s="125">
        <f>F57</f>
        <v>86</v>
      </c>
      <c r="G56" s="215">
        <f t="shared" si="1"/>
        <v>57.333333333333336</v>
      </c>
      <c r="H56" s="123">
        <f t="shared" si="2"/>
        <v>64</v>
      </c>
    </row>
    <row r="57" spans="1:8" s="11" customFormat="1" ht="31.5">
      <c r="A57" s="124" t="s">
        <v>127</v>
      </c>
      <c r="B57" s="135"/>
      <c r="C57" s="117" t="s">
        <v>87</v>
      </c>
      <c r="D57" s="125">
        <f t="shared" si="6"/>
        <v>150</v>
      </c>
      <c r="E57" s="125">
        <f t="shared" si="6"/>
        <v>150</v>
      </c>
      <c r="F57" s="125">
        <f>F58</f>
        <v>86</v>
      </c>
      <c r="G57" s="215">
        <f t="shared" si="1"/>
        <v>57.333333333333336</v>
      </c>
      <c r="H57" s="123">
        <f t="shared" si="2"/>
        <v>64</v>
      </c>
    </row>
    <row r="58" spans="1:8" ht="31.5" outlineLevel="1">
      <c r="A58" s="124" t="s">
        <v>128</v>
      </c>
      <c r="B58" s="135"/>
      <c r="C58" s="128" t="s">
        <v>48</v>
      </c>
      <c r="D58" s="125">
        <f t="shared" si="6"/>
        <v>150</v>
      </c>
      <c r="E58" s="125">
        <f t="shared" si="6"/>
        <v>150</v>
      </c>
      <c r="F58" s="125">
        <f>F59</f>
        <v>86</v>
      </c>
      <c r="G58" s="215">
        <f t="shared" si="1"/>
        <v>57.333333333333336</v>
      </c>
      <c r="H58" s="123">
        <f t="shared" si="2"/>
        <v>64</v>
      </c>
    </row>
    <row r="59" spans="1:8" ht="31.5" outlineLevel="1">
      <c r="A59" s="124"/>
      <c r="B59" s="129" t="s">
        <v>11</v>
      </c>
      <c r="C59" s="118" t="s">
        <v>78</v>
      </c>
      <c r="D59" s="125">
        <v>150</v>
      </c>
      <c r="E59" s="125">
        <f>'ведомственная 2018г'!G73+'ведомственная 2018г'!G197</f>
        <v>150</v>
      </c>
      <c r="F59" s="125">
        <f>'ведомственная 2018г'!H73+'ведомственная 2018г'!H197</f>
        <v>86</v>
      </c>
      <c r="G59" s="215">
        <f t="shared" si="1"/>
        <v>57.333333333333336</v>
      </c>
      <c r="H59" s="123">
        <f t="shared" si="2"/>
        <v>64</v>
      </c>
    </row>
    <row r="60" spans="1:8" ht="31.5" outlineLevel="2">
      <c r="A60" s="120" t="s">
        <v>147</v>
      </c>
      <c r="B60" s="122"/>
      <c r="C60" s="147" t="s">
        <v>71</v>
      </c>
      <c r="D60" s="123">
        <f>D61+D65+D73+D69</f>
        <v>450.1</v>
      </c>
      <c r="E60" s="123">
        <f>E61+E65+E73+E69</f>
        <v>180.1</v>
      </c>
      <c r="F60" s="123">
        <f>F61+F65+F73+F69</f>
        <v>178.9</v>
      </c>
      <c r="G60" s="215">
        <f t="shared" si="1"/>
        <v>99.33370349805665</v>
      </c>
      <c r="H60" s="123">
        <f t="shared" si="2"/>
        <v>1.1999999999999886</v>
      </c>
    </row>
    <row r="61" spans="1:8" ht="78.75" outlineLevel="2">
      <c r="A61" s="124" t="s">
        <v>148</v>
      </c>
      <c r="B61" s="124"/>
      <c r="C61" s="117" t="s">
        <v>169</v>
      </c>
      <c r="D61" s="125">
        <f aca="true" t="shared" si="7" ref="D61:E63">D62</f>
        <v>34.4</v>
      </c>
      <c r="E61" s="125">
        <f t="shared" si="7"/>
        <v>34.3</v>
      </c>
      <c r="F61" s="125">
        <f>F62</f>
        <v>33.2</v>
      </c>
      <c r="G61" s="215">
        <f t="shared" si="1"/>
        <v>96.79300291545191</v>
      </c>
      <c r="H61" s="123">
        <f t="shared" si="2"/>
        <v>1.0999999999999943</v>
      </c>
    </row>
    <row r="62" spans="1:8" ht="63" outlineLevel="2">
      <c r="A62" s="124" t="s">
        <v>149</v>
      </c>
      <c r="B62" s="124"/>
      <c r="C62" s="164" t="s">
        <v>91</v>
      </c>
      <c r="D62" s="125">
        <f t="shared" si="7"/>
        <v>34.4</v>
      </c>
      <c r="E62" s="125">
        <f t="shared" si="7"/>
        <v>34.3</v>
      </c>
      <c r="F62" s="125">
        <f>F63</f>
        <v>33.2</v>
      </c>
      <c r="G62" s="215">
        <f t="shared" si="1"/>
        <v>96.79300291545191</v>
      </c>
      <c r="H62" s="123">
        <f t="shared" si="2"/>
        <v>1.0999999999999943</v>
      </c>
    </row>
    <row r="63" spans="1:8" ht="47.25" outlineLevel="2">
      <c r="A63" s="124" t="s">
        <v>150</v>
      </c>
      <c r="B63" s="124"/>
      <c r="C63" s="117" t="s">
        <v>77</v>
      </c>
      <c r="D63" s="125">
        <f t="shared" si="7"/>
        <v>34.4</v>
      </c>
      <c r="E63" s="125">
        <f t="shared" si="7"/>
        <v>34.3</v>
      </c>
      <c r="F63" s="125">
        <f>F64</f>
        <v>33.2</v>
      </c>
      <c r="G63" s="215">
        <f t="shared" si="1"/>
        <v>96.79300291545191</v>
      </c>
      <c r="H63" s="123">
        <f t="shared" si="2"/>
        <v>1.0999999999999943</v>
      </c>
    </row>
    <row r="64" spans="1:8" ht="31.5" outlineLevel="2">
      <c r="A64" s="124"/>
      <c r="B64" s="135" t="s">
        <v>14</v>
      </c>
      <c r="C64" s="117" t="s">
        <v>15</v>
      </c>
      <c r="D64" s="125">
        <f>'ведомственная 2018г'!F121</f>
        <v>34.4</v>
      </c>
      <c r="E64" s="125">
        <f>'ведомственная 2018г'!G121+'ведомственная 2018г'!G233</f>
        <v>34.3</v>
      </c>
      <c r="F64" s="125">
        <f>'ведомственная 2018г'!H121+'ведомственная 2018г'!H233</f>
        <v>33.2</v>
      </c>
      <c r="G64" s="215">
        <f t="shared" si="1"/>
        <v>96.79300291545191</v>
      </c>
      <c r="H64" s="123">
        <f t="shared" si="2"/>
        <v>1.0999999999999943</v>
      </c>
    </row>
    <row r="65" spans="1:8" ht="31.5" outlineLevel="2">
      <c r="A65" s="132" t="s">
        <v>151</v>
      </c>
      <c r="B65" s="124"/>
      <c r="C65" s="167" t="s">
        <v>75</v>
      </c>
      <c r="D65" s="125">
        <f aca="true" t="shared" si="8" ref="D65:E67">D66</f>
        <v>14.2</v>
      </c>
      <c r="E65" s="125">
        <f t="shared" si="8"/>
        <v>14.2</v>
      </c>
      <c r="F65" s="125">
        <f>F66</f>
        <v>14.100000000000001</v>
      </c>
      <c r="G65" s="215">
        <f t="shared" si="1"/>
        <v>99.29577464788734</v>
      </c>
      <c r="H65" s="123">
        <f t="shared" si="2"/>
        <v>0.09999999999999787</v>
      </c>
    </row>
    <row r="66" spans="1:8" ht="78.75" outlineLevel="2">
      <c r="A66" s="132" t="s">
        <v>152</v>
      </c>
      <c r="B66" s="124"/>
      <c r="C66" s="168" t="s">
        <v>92</v>
      </c>
      <c r="D66" s="125">
        <f t="shared" si="8"/>
        <v>14.2</v>
      </c>
      <c r="E66" s="125">
        <f t="shared" si="8"/>
        <v>14.2</v>
      </c>
      <c r="F66" s="125">
        <f>F67</f>
        <v>14.100000000000001</v>
      </c>
      <c r="G66" s="215">
        <f t="shared" si="1"/>
        <v>99.29577464788734</v>
      </c>
      <c r="H66" s="123">
        <f t="shared" si="2"/>
        <v>0.09999999999999787</v>
      </c>
    </row>
    <row r="67" spans="1:8" ht="107.25" customHeight="1" outlineLevel="2">
      <c r="A67" s="132" t="s">
        <v>181</v>
      </c>
      <c r="B67" s="124"/>
      <c r="C67" s="167" t="s">
        <v>65</v>
      </c>
      <c r="D67" s="125">
        <f t="shared" si="8"/>
        <v>14.2</v>
      </c>
      <c r="E67" s="125">
        <f t="shared" si="8"/>
        <v>14.2</v>
      </c>
      <c r="F67" s="125">
        <f>F68</f>
        <v>14.100000000000001</v>
      </c>
      <c r="G67" s="215">
        <f t="shared" si="1"/>
        <v>99.29577464788734</v>
      </c>
      <c r="H67" s="123">
        <f t="shared" si="2"/>
        <v>0.09999999999999787</v>
      </c>
    </row>
    <row r="68" spans="1:8" ht="90" customHeight="1" outlineLevel="2">
      <c r="A68" s="132"/>
      <c r="B68" s="135">
        <v>100</v>
      </c>
      <c r="C68" s="130" t="s">
        <v>93</v>
      </c>
      <c r="D68" s="125">
        <f>'ведомственная 2018г'!F127</f>
        <v>14.2</v>
      </c>
      <c r="E68" s="125">
        <f>'ведомственная 2018г'!G127+'ведомственная 2018г'!G239</f>
        <v>14.2</v>
      </c>
      <c r="F68" s="125">
        <f>'ведомственная 2018г'!H127+'ведомственная 2018г'!H239</f>
        <v>14.100000000000001</v>
      </c>
      <c r="G68" s="215">
        <f t="shared" si="1"/>
        <v>99.29577464788734</v>
      </c>
      <c r="H68" s="123">
        <f t="shared" si="2"/>
        <v>0.09999999999999787</v>
      </c>
    </row>
    <row r="69" spans="1:8" ht="31.5" outlineLevel="2">
      <c r="A69" s="132" t="s">
        <v>153</v>
      </c>
      <c r="B69" s="169"/>
      <c r="C69" s="130" t="s">
        <v>172</v>
      </c>
      <c r="D69" s="125">
        <f aca="true" t="shared" si="9" ref="D69:E71">D70</f>
        <v>180</v>
      </c>
      <c r="E69" s="125">
        <f t="shared" si="9"/>
        <v>131.6</v>
      </c>
      <c r="F69" s="125">
        <f>F70</f>
        <v>131.6</v>
      </c>
      <c r="G69" s="215">
        <f t="shared" si="1"/>
        <v>100</v>
      </c>
      <c r="H69" s="123">
        <f t="shared" si="2"/>
        <v>0</v>
      </c>
    </row>
    <row r="70" spans="1:8" ht="78.75" outlineLevel="2">
      <c r="A70" s="132" t="s">
        <v>154</v>
      </c>
      <c r="B70" s="169"/>
      <c r="C70" s="130" t="s">
        <v>173</v>
      </c>
      <c r="D70" s="125">
        <f t="shared" si="9"/>
        <v>180</v>
      </c>
      <c r="E70" s="125">
        <f t="shared" si="9"/>
        <v>131.6</v>
      </c>
      <c r="F70" s="125">
        <f>F71</f>
        <v>131.6</v>
      </c>
      <c r="G70" s="215">
        <f t="shared" si="1"/>
        <v>100</v>
      </c>
      <c r="H70" s="123">
        <f t="shared" si="2"/>
        <v>0</v>
      </c>
    </row>
    <row r="71" spans="1:8" ht="31.5" outlineLevel="2">
      <c r="A71" s="132" t="s">
        <v>174</v>
      </c>
      <c r="B71" s="169"/>
      <c r="C71" s="130" t="s">
        <v>179</v>
      </c>
      <c r="D71" s="125">
        <f t="shared" si="9"/>
        <v>180</v>
      </c>
      <c r="E71" s="125">
        <f t="shared" si="9"/>
        <v>131.6</v>
      </c>
      <c r="F71" s="125">
        <f>F72</f>
        <v>131.6</v>
      </c>
      <c r="G71" s="215">
        <f t="shared" si="1"/>
        <v>100</v>
      </c>
      <c r="H71" s="123">
        <f t="shared" si="2"/>
        <v>0</v>
      </c>
    </row>
    <row r="72" spans="1:8" ht="15.75" outlineLevel="2">
      <c r="A72" s="132"/>
      <c r="B72" s="206">
        <v>500</v>
      </c>
      <c r="C72" s="207" t="s">
        <v>196</v>
      </c>
      <c r="D72" s="125">
        <f>'ведомственная 2018г'!F131</f>
        <v>180</v>
      </c>
      <c r="E72" s="125">
        <f>'ведомственная 2018г'!G131+'ведомственная 2018г'!G243</f>
        <v>131.6</v>
      </c>
      <c r="F72" s="125">
        <f>'ведомственная 2018г'!H243</f>
        <v>131.6</v>
      </c>
      <c r="G72" s="215">
        <f t="shared" si="1"/>
        <v>100</v>
      </c>
      <c r="H72" s="123">
        <f t="shared" si="2"/>
        <v>0</v>
      </c>
    </row>
    <row r="73" spans="1:8" ht="47.25" outlineLevel="1">
      <c r="A73" s="124" t="s">
        <v>175</v>
      </c>
      <c r="B73" s="124"/>
      <c r="C73" s="170" t="s">
        <v>108</v>
      </c>
      <c r="D73" s="125">
        <f aca="true" t="shared" si="10" ref="D73:E75">D74</f>
        <v>221.5</v>
      </c>
      <c r="E73" s="125">
        <f t="shared" si="10"/>
        <v>0</v>
      </c>
      <c r="F73" s="125">
        <f>F74</f>
        <v>0</v>
      </c>
      <c r="G73" s="215">
        <v>0</v>
      </c>
      <c r="H73" s="123">
        <f t="shared" si="2"/>
        <v>0</v>
      </c>
    </row>
    <row r="74" spans="1:8" ht="39.75" customHeight="1" outlineLevel="1">
      <c r="A74" s="124" t="s">
        <v>176</v>
      </c>
      <c r="B74" s="124"/>
      <c r="C74" s="117" t="s">
        <v>97</v>
      </c>
      <c r="D74" s="125">
        <f t="shared" si="10"/>
        <v>221.5</v>
      </c>
      <c r="E74" s="125">
        <f t="shared" si="10"/>
        <v>0</v>
      </c>
      <c r="F74" s="125">
        <f>F75</f>
        <v>0</v>
      </c>
      <c r="G74" s="215">
        <v>0</v>
      </c>
      <c r="H74" s="123">
        <f t="shared" si="2"/>
        <v>0</v>
      </c>
    </row>
    <row r="75" spans="1:8" ht="51.75" customHeight="1" outlineLevel="2">
      <c r="A75" s="124" t="s">
        <v>177</v>
      </c>
      <c r="B75" s="124"/>
      <c r="C75" s="149" t="s">
        <v>98</v>
      </c>
      <c r="D75" s="125">
        <f t="shared" si="10"/>
        <v>221.5</v>
      </c>
      <c r="E75" s="125">
        <f>E76</f>
        <v>0</v>
      </c>
      <c r="F75" s="125">
        <f>F76</f>
        <v>0</v>
      </c>
      <c r="G75" s="215">
        <v>0</v>
      </c>
      <c r="H75" s="123">
        <f aca="true" t="shared" si="11" ref="H75:H105">E75-F75</f>
        <v>0</v>
      </c>
    </row>
    <row r="76" spans="1:8" ht="31.5" outlineLevel="2">
      <c r="A76" s="124"/>
      <c r="B76" s="124" t="s">
        <v>14</v>
      </c>
      <c r="C76" s="130" t="s">
        <v>15</v>
      </c>
      <c r="D76" s="125">
        <f>'ведомственная 2018г'!F135</f>
        <v>221.5</v>
      </c>
      <c r="E76" s="125">
        <v>0</v>
      </c>
      <c r="F76" s="125">
        <f>'ведомственная 2018г'!H135</f>
        <v>0</v>
      </c>
      <c r="G76" s="215">
        <v>0</v>
      </c>
      <c r="H76" s="123">
        <f t="shared" si="11"/>
        <v>0</v>
      </c>
    </row>
    <row r="77" spans="1:8" ht="15.75" outlineLevel="2">
      <c r="A77" s="120" t="s">
        <v>111</v>
      </c>
      <c r="B77" s="120" t="s">
        <v>9</v>
      </c>
      <c r="C77" s="174" t="s">
        <v>72</v>
      </c>
      <c r="D77" s="123">
        <f>D78+D87+D90+D99</f>
        <v>3139.4</v>
      </c>
      <c r="E77" s="123">
        <f>E78+E87+E90+E99+E102</f>
        <v>3799.7000000000003</v>
      </c>
      <c r="F77" s="123">
        <f>F78+F87+F90+F99+F102</f>
        <v>3563.3</v>
      </c>
      <c r="G77" s="215">
        <f aca="true" t="shared" si="12" ref="G77:G105">F77/E77*100</f>
        <v>93.77845619391005</v>
      </c>
      <c r="H77" s="123">
        <f t="shared" si="11"/>
        <v>236.4000000000001</v>
      </c>
    </row>
    <row r="78" spans="1:8" ht="31.5" outlineLevel="3">
      <c r="A78" s="124" t="s">
        <v>112</v>
      </c>
      <c r="B78" s="124" t="s">
        <v>9</v>
      </c>
      <c r="C78" s="127" t="s">
        <v>73</v>
      </c>
      <c r="D78" s="125">
        <f>D79+D81+D85</f>
        <v>1702.1999999999998</v>
      </c>
      <c r="E78" s="125">
        <f>E79+E81+E85</f>
        <v>1276.5</v>
      </c>
      <c r="F78" s="125">
        <f>F79+F81+F85</f>
        <v>1223</v>
      </c>
      <c r="G78" s="215">
        <f t="shared" si="12"/>
        <v>95.80885233059146</v>
      </c>
      <c r="H78" s="123">
        <f t="shared" si="11"/>
        <v>53.5</v>
      </c>
    </row>
    <row r="79" spans="1:8" ht="23.25" customHeight="1" outlineLevel="3">
      <c r="A79" s="124" t="s">
        <v>113</v>
      </c>
      <c r="B79" s="124"/>
      <c r="C79" s="128" t="s">
        <v>22</v>
      </c>
      <c r="D79" s="125">
        <f>D80</f>
        <v>316.7</v>
      </c>
      <c r="E79" s="125">
        <f>E80</f>
        <v>402.79999999999995</v>
      </c>
      <c r="F79" s="125">
        <f>F80</f>
        <v>372.9</v>
      </c>
      <c r="G79" s="215">
        <f t="shared" si="12"/>
        <v>92.57696127110229</v>
      </c>
      <c r="H79" s="123">
        <f t="shared" si="11"/>
        <v>29.899999999999977</v>
      </c>
    </row>
    <row r="80" spans="1:8" ht="91.5" customHeight="1" outlineLevel="3">
      <c r="A80" s="124"/>
      <c r="B80" s="129" t="s">
        <v>10</v>
      </c>
      <c r="C80" s="130" t="s">
        <v>93</v>
      </c>
      <c r="D80" s="125">
        <f>'ведомственная 2018г'!F16</f>
        <v>316.7</v>
      </c>
      <c r="E80" s="125">
        <f>'ведомственная 2018г'!G16+'ведомственная 2018г'!G142</f>
        <v>402.79999999999995</v>
      </c>
      <c r="F80" s="125">
        <f>'ведомственная 2018г'!H16+'ведомственная 2018г'!H142</f>
        <v>372.9</v>
      </c>
      <c r="G80" s="215">
        <f t="shared" si="12"/>
        <v>92.57696127110229</v>
      </c>
      <c r="H80" s="123">
        <f t="shared" si="11"/>
        <v>29.899999999999977</v>
      </c>
    </row>
    <row r="81" spans="1:8" ht="15.75" outlineLevel="3">
      <c r="A81" s="124" t="s">
        <v>114</v>
      </c>
      <c r="B81" s="124"/>
      <c r="C81" s="117" t="s">
        <v>24</v>
      </c>
      <c r="D81" s="125">
        <f>D82+D83+D84</f>
        <v>1385.3999999999999</v>
      </c>
      <c r="E81" s="125">
        <f>E82+E83+E84</f>
        <v>873.6</v>
      </c>
      <c r="F81" s="125">
        <f>F82+F83+F84</f>
        <v>850.1</v>
      </c>
      <c r="G81" s="215">
        <f t="shared" si="12"/>
        <v>97.30998168498168</v>
      </c>
      <c r="H81" s="123">
        <f t="shared" si="11"/>
        <v>23.5</v>
      </c>
    </row>
    <row r="82" spans="1:8" ht="93.75" customHeight="1" outlineLevel="1">
      <c r="A82" s="124"/>
      <c r="B82" s="129" t="s">
        <v>10</v>
      </c>
      <c r="C82" s="130" t="s">
        <v>93</v>
      </c>
      <c r="D82" s="125">
        <f>'ведомственная 2018г'!F21</f>
        <v>974</v>
      </c>
      <c r="E82" s="125">
        <f>'ведомственная 2018г'!G21+'ведомственная 2018г'!G149</f>
        <v>516.5</v>
      </c>
      <c r="F82" s="125">
        <f>'ведомственная 2018г'!H21+'ведомственная 2018г'!H149</f>
        <v>515.6</v>
      </c>
      <c r="G82" s="215">
        <f t="shared" si="12"/>
        <v>99.82575024201356</v>
      </c>
      <c r="H82" s="123">
        <f t="shared" si="11"/>
        <v>0.8999999999999773</v>
      </c>
    </row>
    <row r="83" spans="1:8" ht="31.5" outlineLevel="2">
      <c r="A83" s="124"/>
      <c r="B83" s="129" t="s">
        <v>11</v>
      </c>
      <c r="C83" s="118" t="s">
        <v>78</v>
      </c>
      <c r="D83" s="125">
        <f>'ведомственная 2018г'!F22</f>
        <v>411.3</v>
      </c>
      <c r="E83" s="125">
        <f>'ведомственная 2018г'!G22+'ведомственная 2018г'!G150</f>
        <v>357</v>
      </c>
      <c r="F83" s="125">
        <f>'ведомственная 2018г'!H22+'ведомственная 2018г'!H150</f>
        <v>334.5</v>
      </c>
      <c r="G83" s="215">
        <f t="shared" si="12"/>
        <v>93.69747899159664</v>
      </c>
      <c r="H83" s="123">
        <f t="shared" si="11"/>
        <v>22.5</v>
      </c>
    </row>
    <row r="84" spans="1:8" ht="15.75" outlineLevel="2">
      <c r="A84" s="124"/>
      <c r="B84" s="129" t="s">
        <v>12</v>
      </c>
      <c r="C84" s="131" t="s">
        <v>13</v>
      </c>
      <c r="D84" s="125">
        <f>'ведомственная 2018г'!F23</f>
        <v>0.1</v>
      </c>
      <c r="E84" s="125">
        <f>'ведомственная 2018г'!G23+'ведомственная 2018г'!G151</f>
        <v>0.1</v>
      </c>
      <c r="F84" s="125">
        <f>'ведомственная 2018г'!H23+'ведомственная 2018г'!H151</f>
        <v>0</v>
      </c>
      <c r="G84" s="215">
        <f t="shared" si="12"/>
        <v>0</v>
      </c>
      <c r="H84" s="123">
        <f t="shared" si="11"/>
        <v>0.1</v>
      </c>
    </row>
    <row r="85" spans="1:8" ht="31.5" outlineLevel="3">
      <c r="A85" s="132" t="s">
        <v>180</v>
      </c>
      <c r="B85" s="124"/>
      <c r="C85" s="118" t="s">
        <v>25</v>
      </c>
      <c r="D85" s="125">
        <f>D86</f>
        <v>0.1</v>
      </c>
      <c r="E85" s="125">
        <f>E86</f>
        <v>0.1</v>
      </c>
      <c r="F85" s="125">
        <f>F86</f>
        <v>0</v>
      </c>
      <c r="G85" s="215">
        <f t="shared" si="12"/>
        <v>0</v>
      </c>
      <c r="H85" s="123">
        <f t="shared" si="11"/>
        <v>0.1</v>
      </c>
    </row>
    <row r="86" spans="1:8" ht="31.5" outlineLevel="3">
      <c r="A86" s="132"/>
      <c r="B86" s="133" t="s">
        <v>11</v>
      </c>
      <c r="C86" s="118" t="s">
        <v>78</v>
      </c>
      <c r="D86" s="125">
        <f>'ведомственная 2018г'!F25</f>
        <v>0.1</v>
      </c>
      <c r="E86" s="125">
        <f>'ведомственная 2018г'!G25+'ведомственная 2018г'!G147</f>
        <v>0.1</v>
      </c>
      <c r="F86" s="125">
        <f>'ведомственная 2018г'!H25+'ведомственная 2018г'!H147</f>
        <v>0</v>
      </c>
      <c r="G86" s="215">
        <f t="shared" si="12"/>
        <v>0</v>
      </c>
      <c r="H86" s="123">
        <f t="shared" si="11"/>
        <v>0.1</v>
      </c>
    </row>
    <row r="87" spans="1:8" ht="15.75" outlineLevel="3">
      <c r="A87" s="124" t="s">
        <v>115</v>
      </c>
      <c r="B87" s="124"/>
      <c r="C87" s="117" t="s">
        <v>34</v>
      </c>
      <c r="D87" s="125">
        <f aca="true" t="shared" si="13" ref="D87:F88">D88</f>
        <v>4</v>
      </c>
      <c r="E87" s="125">
        <f t="shared" si="13"/>
        <v>4</v>
      </c>
      <c r="F87" s="125">
        <f t="shared" si="13"/>
        <v>0</v>
      </c>
      <c r="G87" s="215">
        <f t="shared" si="12"/>
        <v>0</v>
      </c>
      <c r="H87" s="123">
        <f t="shared" si="11"/>
        <v>4</v>
      </c>
    </row>
    <row r="88" spans="1:8" ht="31.5" outlineLevel="3">
      <c r="A88" s="124" t="s">
        <v>116</v>
      </c>
      <c r="B88" s="124"/>
      <c r="C88" s="128" t="s">
        <v>164</v>
      </c>
      <c r="D88" s="125">
        <f t="shared" si="13"/>
        <v>4</v>
      </c>
      <c r="E88" s="125">
        <f t="shared" si="13"/>
        <v>4</v>
      </c>
      <c r="F88" s="125">
        <f t="shared" si="13"/>
        <v>0</v>
      </c>
      <c r="G88" s="215">
        <f t="shared" si="12"/>
        <v>0</v>
      </c>
      <c r="H88" s="123">
        <f t="shared" si="11"/>
        <v>4</v>
      </c>
    </row>
    <row r="89" spans="1:8" ht="15.75" outlineLevel="3">
      <c r="A89" s="124"/>
      <c r="B89" s="135" t="s">
        <v>12</v>
      </c>
      <c r="C89" s="131" t="s">
        <v>13</v>
      </c>
      <c r="D89" s="125">
        <v>4</v>
      </c>
      <c r="E89" s="125">
        <f>'ведомственная 2018г'!G37+'ведомственная 2018г'!G159</f>
        <v>4</v>
      </c>
      <c r="F89" s="125">
        <f>'ведомственная 2018г'!H37+'ведомственная 2018г'!H159</f>
        <v>0</v>
      </c>
      <c r="G89" s="215">
        <f t="shared" si="12"/>
        <v>0</v>
      </c>
      <c r="H89" s="123">
        <f t="shared" si="11"/>
        <v>4</v>
      </c>
    </row>
    <row r="90" spans="1:8" ht="42" customHeight="1" outlineLevel="3">
      <c r="A90" s="124" t="s">
        <v>117</v>
      </c>
      <c r="B90" s="124"/>
      <c r="C90" s="136" t="s">
        <v>36</v>
      </c>
      <c r="D90" s="125">
        <f>D93+D96</f>
        <v>430.8</v>
      </c>
      <c r="E90" s="125">
        <f>E93+E96+E91</f>
        <v>927.7000000000002</v>
      </c>
      <c r="F90" s="125">
        <f>F93+F96+F91</f>
        <v>830.3000000000001</v>
      </c>
      <c r="G90" s="215">
        <f t="shared" si="12"/>
        <v>89.50091624447558</v>
      </c>
      <c r="H90" s="123">
        <f t="shared" si="11"/>
        <v>97.40000000000009</v>
      </c>
    </row>
    <row r="91" spans="1:8" ht="110.25" outlineLevel="3">
      <c r="A91" s="124" t="s">
        <v>199</v>
      </c>
      <c r="B91" s="124"/>
      <c r="C91" s="216" t="s">
        <v>200</v>
      </c>
      <c r="D91" s="125" t="s">
        <v>203</v>
      </c>
      <c r="E91" s="125">
        <f>E92</f>
        <v>313.20000000000005</v>
      </c>
      <c r="F91" s="125">
        <f>F92</f>
        <v>313.20000000000005</v>
      </c>
      <c r="G91" s="215">
        <f t="shared" si="12"/>
        <v>100</v>
      </c>
      <c r="H91" s="123">
        <f t="shared" si="11"/>
        <v>0</v>
      </c>
    </row>
    <row r="92" spans="1:8" ht="15.75" outlineLevel="3">
      <c r="A92" s="124"/>
      <c r="B92" s="129" t="s">
        <v>201</v>
      </c>
      <c r="C92" s="207" t="s">
        <v>196</v>
      </c>
      <c r="D92" s="125" t="s">
        <v>203</v>
      </c>
      <c r="E92" s="125">
        <f>'ведомственная 2018г'!G42+'ведомственная 2018г'!G164</f>
        <v>313.20000000000005</v>
      </c>
      <c r="F92" s="125">
        <f>'ведомственная 2018г'!H42+'ведомственная 2018г'!H164</f>
        <v>313.20000000000005</v>
      </c>
      <c r="G92" s="215">
        <f t="shared" si="12"/>
        <v>100</v>
      </c>
      <c r="H92" s="123">
        <f t="shared" si="11"/>
        <v>0</v>
      </c>
    </row>
    <row r="93" spans="1:8" ht="31.5" outlineLevel="3">
      <c r="A93" s="124" t="s">
        <v>118</v>
      </c>
      <c r="B93" s="124"/>
      <c r="C93" s="128" t="s">
        <v>38</v>
      </c>
      <c r="D93" s="125">
        <f>D94+D95</f>
        <v>342.5</v>
      </c>
      <c r="E93" s="125">
        <f>E94+E95</f>
        <v>526.3000000000001</v>
      </c>
      <c r="F93" s="125">
        <f>F94+F95</f>
        <v>428.9</v>
      </c>
      <c r="G93" s="215">
        <f t="shared" si="12"/>
        <v>81.49344480334409</v>
      </c>
      <c r="H93" s="123">
        <f t="shared" si="11"/>
        <v>97.40000000000009</v>
      </c>
    </row>
    <row r="94" spans="1:8" ht="31.5" outlineLevel="3">
      <c r="A94" s="124"/>
      <c r="B94" s="129" t="s">
        <v>11</v>
      </c>
      <c r="C94" s="118" t="s">
        <v>78</v>
      </c>
      <c r="D94" s="125">
        <f>'ведомственная 2018г'!F44</f>
        <v>308.8</v>
      </c>
      <c r="E94" s="125">
        <f>'ведомственная 2018г'!G44+'ведомственная 2018г'!G166</f>
        <v>492.6</v>
      </c>
      <c r="F94" s="125">
        <f>'ведомственная 2018г'!H44+'ведомственная 2018г'!H166</f>
        <v>401.29999999999995</v>
      </c>
      <c r="G94" s="215">
        <f t="shared" si="12"/>
        <v>81.46569224522938</v>
      </c>
      <c r="H94" s="123">
        <f t="shared" si="11"/>
        <v>91.30000000000007</v>
      </c>
    </row>
    <row r="95" spans="1:8" ht="15.75" outlineLevel="3">
      <c r="A95" s="175"/>
      <c r="B95" s="135" t="s">
        <v>12</v>
      </c>
      <c r="C95" s="131" t="s">
        <v>13</v>
      </c>
      <c r="D95" s="125">
        <f>'ведомственная 2018г'!F45</f>
        <v>33.7</v>
      </c>
      <c r="E95" s="125">
        <f>'ведомственная 2018г'!G45+'ведомственная 2018г'!G167</f>
        <v>33.7</v>
      </c>
      <c r="F95" s="125">
        <f>'ведомственная 2018г'!H45+'ведомственная 2018г'!H167</f>
        <v>27.6</v>
      </c>
      <c r="G95" s="215">
        <f t="shared" si="12"/>
        <v>81.89910979228486</v>
      </c>
      <c r="H95" s="123">
        <f t="shared" si="11"/>
        <v>6.100000000000001</v>
      </c>
    </row>
    <row r="96" spans="1:8" ht="47.25" outlineLevel="3">
      <c r="A96" s="141" t="s">
        <v>171</v>
      </c>
      <c r="B96" s="141"/>
      <c r="C96" s="142" t="s">
        <v>66</v>
      </c>
      <c r="D96" s="125">
        <f>D97+D98</f>
        <v>88.30000000000001</v>
      </c>
      <c r="E96" s="125">
        <f>E97+E98</f>
        <v>88.2</v>
      </c>
      <c r="F96" s="125">
        <f>F97+F98</f>
        <v>88.2</v>
      </c>
      <c r="G96" s="215">
        <f t="shared" si="12"/>
        <v>100</v>
      </c>
      <c r="H96" s="123">
        <f t="shared" si="11"/>
        <v>0</v>
      </c>
    </row>
    <row r="97" spans="1:8" ht="88.5" customHeight="1" outlineLevel="3">
      <c r="A97" s="139"/>
      <c r="B97" s="144" t="s">
        <v>10</v>
      </c>
      <c r="C97" s="130" t="s">
        <v>93</v>
      </c>
      <c r="D97" s="125">
        <f>'ведомственная 2018г'!F51</f>
        <v>66.2</v>
      </c>
      <c r="E97" s="125">
        <f>'ведомственная 2018г'!G51+'ведомственная 2018г'!G173</f>
        <v>60.4</v>
      </c>
      <c r="F97" s="125">
        <f>'ведомственная 2018г'!H51+'ведомственная 2018г'!H173</f>
        <v>60.4</v>
      </c>
      <c r="G97" s="215">
        <f t="shared" si="12"/>
        <v>100</v>
      </c>
      <c r="H97" s="123">
        <f t="shared" si="11"/>
        <v>0</v>
      </c>
    </row>
    <row r="98" spans="1:8" ht="31.5" outlineLevel="3">
      <c r="A98" s="139"/>
      <c r="B98" s="145" t="s">
        <v>11</v>
      </c>
      <c r="C98" s="118" t="s">
        <v>78</v>
      </c>
      <c r="D98" s="125">
        <f>'ведомственная 2018г'!F52</f>
        <v>22.1</v>
      </c>
      <c r="E98" s="125">
        <f>'ведомственная 2018г'!G52+'ведомственная 2018г'!G174</f>
        <v>27.8</v>
      </c>
      <c r="F98" s="125">
        <f>'ведомственная 2018г'!H52+'ведомственная 2018г'!H174</f>
        <v>27.8</v>
      </c>
      <c r="G98" s="215">
        <f t="shared" si="12"/>
        <v>100</v>
      </c>
      <c r="H98" s="123">
        <f t="shared" si="11"/>
        <v>0</v>
      </c>
    </row>
    <row r="99" spans="1:8" ht="15.75" outlineLevel="3">
      <c r="A99" s="155" t="s">
        <v>162</v>
      </c>
      <c r="B99" s="155"/>
      <c r="C99" s="156" t="s">
        <v>159</v>
      </c>
      <c r="D99" s="153">
        <f aca="true" t="shared" si="14" ref="D99:F100">D100</f>
        <v>1002.4</v>
      </c>
      <c r="E99" s="146">
        <f t="shared" si="14"/>
        <v>1302.5</v>
      </c>
      <c r="F99" s="146">
        <f t="shared" si="14"/>
        <v>1221</v>
      </c>
      <c r="G99" s="215">
        <f t="shared" si="12"/>
        <v>93.74280230326295</v>
      </c>
      <c r="H99" s="123">
        <f t="shared" si="11"/>
        <v>81.5</v>
      </c>
    </row>
    <row r="100" spans="1:8" ht="63" outlineLevel="3">
      <c r="A100" s="155" t="s">
        <v>163</v>
      </c>
      <c r="B100" s="157"/>
      <c r="C100" s="158" t="s">
        <v>160</v>
      </c>
      <c r="D100" s="153">
        <f t="shared" si="14"/>
        <v>1002.4</v>
      </c>
      <c r="E100" s="146">
        <f t="shared" si="14"/>
        <v>1302.5</v>
      </c>
      <c r="F100" s="146">
        <f t="shared" si="14"/>
        <v>1221</v>
      </c>
      <c r="G100" s="215">
        <f t="shared" si="12"/>
        <v>93.74280230326295</v>
      </c>
      <c r="H100" s="123">
        <f t="shared" si="11"/>
        <v>81.5</v>
      </c>
    </row>
    <row r="101" spans="1:8" ht="15.75" outlineLevel="3">
      <c r="A101" s="155"/>
      <c r="B101" s="157">
        <v>800</v>
      </c>
      <c r="C101" s="159" t="s">
        <v>13</v>
      </c>
      <c r="D101" s="153">
        <f>'ведомственная 2018г'!F78</f>
        <v>1002.4</v>
      </c>
      <c r="E101" s="146">
        <f>'ведомственная 2018г'!G78+'ведомственная 2018г'!G202</f>
        <v>1302.5</v>
      </c>
      <c r="F101" s="146">
        <f>'ведомственная 2018г'!H78+'ведомственная 2018г'!H202</f>
        <v>1221</v>
      </c>
      <c r="G101" s="215">
        <f t="shared" si="12"/>
        <v>93.74280230326295</v>
      </c>
      <c r="H101" s="123">
        <f t="shared" si="11"/>
        <v>81.5</v>
      </c>
    </row>
    <row r="102" spans="1:8" ht="31.5" outlineLevel="3">
      <c r="A102" s="139" t="s">
        <v>192</v>
      </c>
      <c r="B102" s="139"/>
      <c r="C102" s="205" t="s">
        <v>193</v>
      </c>
      <c r="D102" s="212">
        <v>0</v>
      </c>
      <c r="E102" s="212">
        <f>E103</f>
        <v>289</v>
      </c>
      <c r="F102" s="212">
        <f>F103</f>
        <v>289</v>
      </c>
      <c r="G102" s="215">
        <f t="shared" si="12"/>
        <v>100</v>
      </c>
      <c r="H102" s="123">
        <f t="shared" si="11"/>
        <v>0</v>
      </c>
    </row>
    <row r="103" spans="1:8" ht="47.25" outlineLevel="3">
      <c r="A103" s="139" t="s">
        <v>194</v>
      </c>
      <c r="B103" s="139"/>
      <c r="C103" s="205" t="s">
        <v>195</v>
      </c>
      <c r="D103" s="212">
        <v>0</v>
      </c>
      <c r="E103" s="212">
        <f>E104</f>
        <v>289</v>
      </c>
      <c r="F103" s="212">
        <f>F104</f>
        <v>289</v>
      </c>
      <c r="G103" s="215">
        <f t="shared" si="12"/>
        <v>100</v>
      </c>
      <c r="H103" s="123">
        <f t="shared" si="11"/>
        <v>0</v>
      </c>
    </row>
    <row r="104" spans="1:8" ht="15.75" outlineLevel="3">
      <c r="A104" s="139"/>
      <c r="B104" s="206">
        <v>500</v>
      </c>
      <c r="C104" s="207" t="s">
        <v>196</v>
      </c>
      <c r="D104" s="212">
        <v>0</v>
      </c>
      <c r="E104" s="212">
        <f>'ведомственная 2018г'!G28+'ведомственная 2018г'!G154</f>
        <v>289</v>
      </c>
      <c r="F104" s="212">
        <f>'ведомственная 2018г'!H28+'ведомственная 2018г'!H154</f>
        <v>289</v>
      </c>
      <c r="G104" s="215">
        <f t="shared" si="12"/>
        <v>100</v>
      </c>
      <c r="H104" s="123">
        <f t="shared" si="11"/>
        <v>0</v>
      </c>
    </row>
    <row r="105" spans="1:8" ht="15.75" outlineLevel="3">
      <c r="A105" s="139"/>
      <c r="B105" s="144"/>
      <c r="C105" s="176" t="s">
        <v>35</v>
      </c>
      <c r="D105" s="171">
        <f>D10+D17+D36+D50+D55+D60+D77</f>
        <v>6538.9</v>
      </c>
      <c r="E105" s="171">
        <f>E10+E17+E36+E50+E55+E60+E77</f>
        <v>7165.8</v>
      </c>
      <c r="F105" s="171">
        <f>F10+F17+F36+F50+F55+F60+F77</f>
        <v>6736.6</v>
      </c>
      <c r="G105" s="215">
        <f t="shared" si="12"/>
        <v>94.01043847162913</v>
      </c>
      <c r="H105" s="123">
        <f t="shared" si="11"/>
        <v>429.1999999999998</v>
      </c>
    </row>
    <row r="106" spans="1:8" s="11" customFormat="1" ht="24.75" customHeight="1">
      <c r="A106" s="48"/>
      <c r="B106" s="48"/>
      <c r="C106" s="48"/>
      <c r="D106" s="48"/>
      <c r="E106" s="1"/>
      <c r="F106" s="10"/>
      <c r="G106" s="10"/>
      <c r="H106" s="10"/>
    </row>
    <row r="107" spans="1:8" ht="51.75" customHeight="1" outlineLevel="2">
      <c r="A107" s="25"/>
      <c r="B107" s="25"/>
      <c r="C107" s="25"/>
      <c r="D107" s="25"/>
      <c r="F107" s="6"/>
      <c r="G107" s="6"/>
      <c r="H107" s="6"/>
    </row>
    <row r="108" spans="1:8" ht="26.25" customHeight="1" outlineLevel="2">
      <c r="A108" s="25"/>
      <c r="B108" s="25"/>
      <c r="C108" s="25"/>
      <c r="D108" s="25"/>
      <c r="E108" s="7"/>
      <c r="F108" s="7"/>
      <c r="G108" s="6"/>
      <c r="H108" s="6"/>
    </row>
    <row r="109" spans="1:8" ht="29.25" customHeight="1" outlineLevel="4">
      <c r="A109" s="25"/>
      <c r="B109" s="25"/>
      <c r="C109" s="25"/>
      <c r="D109" s="25"/>
      <c r="F109" s="6"/>
      <c r="G109" s="6"/>
      <c r="H109" s="6"/>
    </row>
    <row r="110" spans="1:8" ht="26.25" customHeight="1" outlineLevel="4">
      <c r="A110" s="25"/>
      <c r="B110" s="25"/>
      <c r="C110" s="25"/>
      <c r="D110" s="25"/>
      <c r="F110" s="6"/>
      <c r="G110" s="6"/>
      <c r="H110" s="6"/>
    </row>
    <row r="111" spans="1:8" ht="31.5" customHeight="1" outlineLevel="4">
      <c r="A111" s="25"/>
      <c r="B111" s="25"/>
      <c r="C111" s="25"/>
      <c r="D111" s="25"/>
      <c r="E111" s="6"/>
      <c r="F111" s="6"/>
      <c r="G111" s="6"/>
      <c r="H111" s="6"/>
    </row>
    <row r="112" spans="1:10" s="6" customFormat="1" ht="44.25" customHeight="1" outlineLevel="3">
      <c r="A112" s="12"/>
      <c r="B112" s="12"/>
      <c r="C112" s="12"/>
      <c r="D112" s="12"/>
      <c r="E112" s="1"/>
      <c r="I112" s="12"/>
      <c r="J112" s="12"/>
    </row>
    <row r="113" spans="1:10" s="6" customFormat="1" ht="28.5" customHeight="1" outlineLevel="3">
      <c r="A113" s="12"/>
      <c r="B113" s="12"/>
      <c r="C113" s="12"/>
      <c r="D113" s="12"/>
      <c r="E113" s="1"/>
      <c r="I113" s="12"/>
      <c r="J113" s="12"/>
    </row>
    <row r="114" spans="1:10" ht="24" customHeight="1" outlineLevel="4">
      <c r="A114" s="22"/>
      <c r="B114" s="22"/>
      <c r="C114" s="37"/>
      <c r="D114" s="28"/>
      <c r="F114" s="6"/>
      <c r="G114" s="6"/>
      <c r="H114" s="6"/>
      <c r="I114" s="25"/>
      <c r="J114" s="114"/>
    </row>
    <row r="115" spans="1:10" ht="25.5" customHeight="1" outlineLevel="4">
      <c r="A115" s="26"/>
      <c r="B115" s="26"/>
      <c r="C115" s="47"/>
      <c r="D115" s="24"/>
      <c r="F115" s="6"/>
      <c r="G115" s="6"/>
      <c r="H115" s="6"/>
      <c r="I115" s="25"/>
      <c r="J115" s="25"/>
    </row>
    <row r="116" spans="1:10" ht="25.5" customHeight="1" outlineLevel="4">
      <c r="A116" s="26"/>
      <c r="B116" s="42"/>
      <c r="C116" s="37"/>
      <c r="D116" s="24"/>
      <c r="F116" s="6"/>
      <c r="G116" s="6"/>
      <c r="H116" s="6"/>
      <c r="I116" s="25"/>
      <c r="J116" s="25"/>
    </row>
    <row r="117" spans="1:10" ht="55.5" customHeight="1" outlineLevel="4">
      <c r="A117" s="22"/>
      <c r="B117" s="22"/>
      <c r="C117" s="34"/>
      <c r="D117" s="24"/>
      <c r="F117" s="6"/>
      <c r="G117" s="6"/>
      <c r="H117" s="6"/>
      <c r="I117" s="25"/>
      <c r="J117" s="25"/>
    </row>
    <row r="118" spans="1:8" ht="46.5" customHeight="1" outlineLevel="4">
      <c r="A118" s="22"/>
      <c r="B118" s="22"/>
      <c r="C118" s="34"/>
      <c r="D118" s="24"/>
      <c r="F118" s="6"/>
      <c r="G118" s="6"/>
      <c r="H118" s="6"/>
    </row>
    <row r="119" spans="1:8" ht="21" customHeight="1" outlineLevel="4">
      <c r="A119" s="22"/>
      <c r="B119" s="33"/>
      <c r="C119" s="34"/>
      <c r="D119" s="24"/>
      <c r="F119" s="6"/>
      <c r="G119" s="6"/>
      <c r="H119" s="6"/>
    </row>
    <row r="120" spans="1:8" ht="21" customHeight="1" outlineLevel="4">
      <c r="A120" s="26"/>
      <c r="B120" s="26"/>
      <c r="C120" s="27"/>
      <c r="D120" s="28"/>
      <c r="F120" s="6"/>
      <c r="G120" s="6"/>
      <c r="H120" s="6"/>
    </row>
    <row r="121" spans="1:8" ht="51" customHeight="1" outlineLevel="4">
      <c r="A121" s="36"/>
      <c r="B121" s="22"/>
      <c r="C121" s="35"/>
      <c r="D121" s="24"/>
      <c r="F121" s="6"/>
      <c r="G121" s="6"/>
      <c r="H121" s="6"/>
    </row>
    <row r="122" spans="1:8" ht="66" customHeight="1" outlineLevel="4">
      <c r="A122" s="36"/>
      <c r="B122" s="22"/>
      <c r="C122" s="35"/>
      <c r="D122" s="24"/>
      <c r="F122" s="6"/>
      <c r="G122" s="6"/>
      <c r="H122" s="6"/>
    </row>
    <row r="123" spans="1:8" ht="29.25" customHeight="1" outlineLevel="4">
      <c r="A123" s="22"/>
      <c r="B123" s="22"/>
      <c r="C123" s="34"/>
      <c r="D123" s="24"/>
      <c r="F123" s="6"/>
      <c r="G123" s="6"/>
      <c r="H123" s="6"/>
    </row>
    <row r="124" spans="1:8" ht="51" customHeight="1" outlineLevel="4">
      <c r="A124" s="22"/>
      <c r="B124" s="22"/>
      <c r="C124" s="34"/>
      <c r="D124" s="24"/>
      <c r="F124" s="6"/>
      <c r="G124" s="6"/>
      <c r="H124" s="6"/>
    </row>
    <row r="125" spans="1:8" ht="52.5" customHeight="1" outlineLevel="4">
      <c r="A125" s="22"/>
      <c r="B125" s="22"/>
      <c r="C125" s="34"/>
      <c r="D125" s="24"/>
      <c r="F125" s="6"/>
      <c r="G125" s="6"/>
      <c r="H125" s="6"/>
    </row>
    <row r="126" spans="1:8" ht="29.25" customHeight="1" outlineLevel="4">
      <c r="A126" s="22"/>
      <c r="B126" s="31"/>
      <c r="C126" s="23"/>
      <c r="D126" s="24"/>
      <c r="F126" s="6"/>
      <c r="G126" s="6"/>
      <c r="H126" s="6"/>
    </row>
    <row r="127" spans="1:8" ht="29.25" customHeight="1" outlineLevel="4">
      <c r="A127" s="22"/>
      <c r="B127" s="31"/>
      <c r="C127" s="23"/>
      <c r="D127" s="24"/>
      <c r="F127" s="6"/>
      <c r="G127" s="6"/>
      <c r="H127" s="6"/>
    </row>
    <row r="128" spans="1:8" ht="29.25" customHeight="1" outlineLevel="4">
      <c r="A128" s="22"/>
      <c r="B128" s="31"/>
      <c r="C128" s="23"/>
      <c r="D128" s="24"/>
      <c r="F128" s="6"/>
      <c r="G128" s="6"/>
      <c r="H128" s="6"/>
    </row>
    <row r="129" spans="1:8" ht="29.25" customHeight="1" outlineLevel="4">
      <c r="A129" s="22"/>
      <c r="B129" s="31"/>
      <c r="C129" s="23"/>
      <c r="D129" s="24"/>
      <c r="F129" s="6"/>
      <c r="G129" s="6"/>
      <c r="H129" s="6"/>
    </row>
    <row r="130" spans="1:8" ht="29.25" customHeight="1" outlineLevel="4">
      <c r="A130" s="22"/>
      <c r="B130" s="31"/>
      <c r="C130" s="25"/>
      <c r="D130" s="25"/>
      <c r="F130" s="6"/>
      <c r="G130" s="6"/>
      <c r="H130" s="6"/>
    </row>
    <row r="131" spans="1:8" ht="22.5" customHeight="1" outlineLevel="2">
      <c r="A131" s="22"/>
      <c r="B131" s="20"/>
      <c r="C131" s="23"/>
      <c r="D131" s="49"/>
      <c r="E131" s="11"/>
      <c r="F131" s="6"/>
      <c r="G131" s="6"/>
      <c r="H131" s="6"/>
    </row>
    <row r="132" spans="1:8" s="11" customFormat="1" ht="12.75" customHeight="1">
      <c r="A132" s="13"/>
      <c r="B132" s="25"/>
      <c r="C132" s="50"/>
      <c r="D132" s="51"/>
      <c r="E132" s="1"/>
      <c r="F132" s="10"/>
      <c r="G132" s="10"/>
      <c r="H132" s="10"/>
    </row>
    <row r="133" spans="1:8" ht="12.75" customHeight="1" hidden="1">
      <c r="A133" s="25"/>
      <c r="B133" s="25"/>
      <c r="C133" s="25"/>
      <c r="D133" s="51"/>
      <c r="F133" s="6"/>
      <c r="G133" s="6"/>
      <c r="H133" s="6"/>
    </row>
    <row r="134" spans="1:8" ht="12.75" customHeight="1" hidden="1">
      <c r="A134" s="25"/>
      <c r="B134" s="48"/>
      <c r="C134" s="25"/>
      <c r="D134" s="51"/>
      <c r="E134" s="11"/>
      <c r="F134" s="6"/>
      <c r="G134" s="6"/>
      <c r="H134" s="6"/>
    </row>
    <row r="135" spans="1:8" s="11" customFormat="1" ht="12.75" customHeight="1" hidden="1">
      <c r="A135" s="48"/>
      <c r="B135" s="25"/>
      <c r="C135" s="48"/>
      <c r="D135" s="52"/>
      <c r="E135" s="1"/>
      <c r="F135" s="10"/>
      <c r="G135" s="10"/>
      <c r="H135" s="10"/>
    </row>
    <row r="136" spans="1:8" ht="12.75" customHeight="1" hidden="1">
      <c r="A136" s="25"/>
      <c r="B136" s="25"/>
      <c r="C136" s="25"/>
      <c r="D136" s="25"/>
      <c r="F136" s="6"/>
      <c r="G136" s="6"/>
      <c r="H136" s="6"/>
    </row>
    <row r="137" spans="1:8" ht="12.75" customHeight="1" hidden="1">
      <c r="A137" s="25"/>
      <c r="B137" s="25"/>
      <c r="C137" s="25"/>
      <c r="D137" s="25"/>
      <c r="F137" s="6"/>
      <c r="G137" s="6"/>
      <c r="H137" s="6"/>
    </row>
    <row r="138" spans="1:8" ht="12.75" customHeight="1" hidden="1">
      <c r="A138" s="25"/>
      <c r="B138" s="25"/>
      <c r="C138" s="25"/>
      <c r="D138" s="25"/>
      <c r="F138" s="6"/>
      <c r="G138" s="6"/>
      <c r="H138" s="6"/>
    </row>
    <row r="139" spans="1:8" ht="12.75" customHeight="1" hidden="1">
      <c r="A139" s="25"/>
      <c r="B139" s="25"/>
      <c r="C139" s="25"/>
      <c r="D139" s="52"/>
      <c r="F139" s="6"/>
      <c r="G139" s="6"/>
      <c r="H139" s="6"/>
    </row>
    <row r="140" spans="1:8" ht="36.75" customHeight="1" hidden="1">
      <c r="A140" s="25"/>
      <c r="B140" s="25"/>
      <c r="C140" s="14"/>
      <c r="D140" s="52"/>
      <c r="F140" s="6"/>
      <c r="G140" s="6"/>
      <c r="H140" s="6"/>
    </row>
    <row r="141" spans="1:8" ht="33.75" customHeight="1" hidden="1">
      <c r="A141" s="25"/>
      <c r="B141" s="25"/>
      <c r="C141" s="14"/>
      <c r="D141" s="25"/>
      <c r="F141" s="6"/>
      <c r="G141" s="6"/>
      <c r="H141" s="6"/>
    </row>
    <row r="142" spans="1:8" ht="12.75" customHeight="1" hidden="1">
      <c r="A142" s="25"/>
      <c r="B142" s="25"/>
      <c r="C142" s="25"/>
      <c r="D142" s="52"/>
      <c r="F142" s="6"/>
      <c r="G142" s="6"/>
      <c r="H142" s="6"/>
    </row>
    <row r="143" spans="1:8" ht="12.75" customHeight="1" hidden="1">
      <c r="A143" s="25"/>
      <c r="B143" s="25"/>
      <c r="C143" s="25"/>
      <c r="D143" s="25"/>
      <c r="F143" s="6"/>
      <c r="G143" s="6"/>
      <c r="H143" s="6"/>
    </row>
    <row r="144" spans="1:8" ht="12.75" hidden="1">
      <c r="A144" s="25"/>
      <c r="B144" s="25"/>
      <c r="C144" s="25"/>
      <c r="D144" s="25"/>
      <c r="F144" s="6"/>
      <c r="G144" s="6"/>
      <c r="H144" s="6"/>
    </row>
    <row r="145" spans="1:8" ht="12.75" hidden="1">
      <c r="A145" s="25"/>
      <c r="B145" s="25"/>
      <c r="C145" s="25"/>
      <c r="D145" s="25"/>
      <c r="F145" s="6"/>
      <c r="G145" s="6"/>
      <c r="H145" s="6"/>
    </row>
    <row r="146" spans="1:8" ht="12.75" hidden="1">
      <c r="A146" s="25"/>
      <c r="B146" s="25"/>
      <c r="C146" s="25"/>
      <c r="D146" s="25"/>
      <c r="F146" s="6"/>
      <c r="G146" s="6"/>
      <c r="H146" s="6"/>
    </row>
    <row r="147" spans="1:8" ht="12.75" hidden="1">
      <c r="A147" s="25"/>
      <c r="B147" s="25"/>
      <c r="C147" s="25"/>
      <c r="D147" s="25"/>
      <c r="F147" s="6"/>
      <c r="G147" s="6"/>
      <c r="H147" s="6"/>
    </row>
    <row r="148" spans="1:8" ht="12.75" hidden="1">
      <c r="A148" s="25"/>
      <c r="B148" s="25"/>
      <c r="C148" s="25"/>
      <c r="D148" s="25"/>
      <c r="E148" s="7"/>
      <c r="F148" s="6"/>
      <c r="G148" s="6"/>
      <c r="H148" s="6"/>
    </row>
    <row r="149" spans="1:8" ht="12.75" hidden="1">
      <c r="A149" s="25"/>
      <c r="B149" s="25"/>
      <c r="C149" s="25"/>
      <c r="D149" s="25"/>
      <c r="F149" s="6"/>
      <c r="G149" s="6"/>
      <c r="H149" s="6"/>
    </row>
    <row r="150" spans="1:8" ht="12.75" hidden="1">
      <c r="A150" s="25"/>
      <c r="B150" s="25"/>
      <c r="C150" s="25"/>
      <c r="D150" s="25"/>
      <c r="F150" s="6"/>
      <c r="G150" s="6"/>
      <c r="H150" s="6"/>
    </row>
    <row r="151" spans="1:8" ht="12.75" hidden="1">
      <c r="A151" s="25"/>
      <c r="B151" s="25"/>
      <c r="C151" s="25"/>
      <c r="D151" s="25"/>
      <c r="F151" s="6"/>
      <c r="G151" s="6"/>
      <c r="H151" s="6"/>
    </row>
    <row r="152" spans="1:8" ht="12.75" hidden="1">
      <c r="A152" s="25"/>
      <c r="B152" s="25"/>
      <c r="C152" s="25"/>
      <c r="D152" s="25"/>
      <c r="F152" s="6"/>
      <c r="G152" s="6"/>
      <c r="H152" s="6"/>
    </row>
    <row r="153" spans="1:8" ht="12.75" hidden="1">
      <c r="A153" s="25"/>
      <c r="B153" s="25"/>
      <c r="C153" s="25"/>
      <c r="D153" s="25"/>
      <c r="F153" s="6"/>
      <c r="G153" s="6"/>
      <c r="H153" s="6"/>
    </row>
    <row r="154" spans="1:8" ht="12.75">
      <c r="A154" s="25"/>
      <c r="B154" s="25"/>
      <c r="C154" s="25"/>
      <c r="D154" s="51"/>
      <c r="F154" s="6"/>
      <c r="G154" s="6"/>
      <c r="H154" s="6"/>
    </row>
    <row r="155" spans="1:8" ht="12.75">
      <c r="A155" s="25"/>
      <c r="B155" s="25"/>
      <c r="C155" s="25"/>
      <c r="D155" s="51"/>
      <c r="F155" s="6"/>
      <c r="G155" s="6"/>
      <c r="H155" s="6"/>
    </row>
    <row r="156" spans="1:8" ht="12.75">
      <c r="A156" s="25"/>
      <c r="B156" s="25"/>
      <c r="C156" s="25"/>
      <c r="D156" s="51"/>
      <c r="F156" s="6"/>
      <c r="G156" s="6"/>
      <c r="H156" s="6"/>
    </row>
    <row r="157" spans="1:8" ht="12.75">
      <c r="A157" s="25"/>
      <c r="B157" s="25"/>
      <c r="C157" s="25"/>
      <c r="D157" s="53"/>
      <c r="F157" s="6"/>
      <c r="G157" s="6"/>
      <c r="H157" s="6"/>
    </row>
    <row r="158" spans="1:8" ht="12.75">
      <c r="A158" s="25"/>
      <c r="B158" s="25"/>
      <c r="C158" s="25"/>
      <c r="D158" s="25"/>
      <c r="F158" s="6"/>
      <c r="G158" s="6"/>
      <c r="H158" s="6"/>
    </row>
    <row r="159" spans="1:8" ht="12.75">
      <c r="A159" s="25"/>
      <c r="B159" s="25"/>
      <c r="C159" s="25"/>
      <c r="D159" s="53"/>
      <c r="F159" s="6"/>
      <c r="G159" s="6"/>
      <c r="H159" s="6"/>
    </row>
    <row r="160" spans="1:8" ht="12.75">
      <c r="A160" s="25"/>
      <c r="B160" s="25"/>
      <c r="C160" s="25"/>
      <c r="D160" s="53"/>
      <c r="F160" s="6"/>
      <c r="G160" s="6"/>
      <c r="H160" s="6"/>
    </row>
    <row r="161" spans="1:8" ht="12.75">
      <c r="A161" s="25"/>
      <c r="B161" s="25"/>
      <c r="C161" s="25"/>
      <c r="D161" s="25"/>
      <c r="F161" s="6"/>
      <c r="G161" s="6"/>
      <c r="H161" s="6"/>
    </row>
    <row r="162" spans="1:8" ht="12.75">
      <c r="A162" s="25"/>
      <c r="B162" s="25"/>
      <c r="C162" s="25"/>
      <c r="D162" s="25"/>
      <c r="F162" s="6"/>
      <c r="G162" s="6"/>
      <c r="H162" s="6"/>
    </row>
    <row r="163" spans="1:8" ht="12.75">
      <c r="A163" s="25"/>
      <c r="B163" s="25"/>
      <c r="C163" s="25"/>
      <c r="D163" s="25"/>
      <c r="F163" s="6"/>
      <c r="G163" s="6"/>
      <c r="H163" s="6"/>
    </row>
    <row r="164" spans="1:8" ht="12.75">
      <c r="A164" s="25"/>
      <c r="B164" s="25"/>
      <c r="C164" s="25"/>
      <c r="D164" s="25"/>
      <c r="F164" s="6"/>
      <c r="G164" s="6"/>
      <c r="H164" s="6"/>
    </row>
    <row r="165" spans="1:8" ht="12.75">
      <c r="A165" s="25"/>
      <c r="B165" s="25"/>
      <c r="C165" s="25"/>
      <c r="D165" s="25"/>
      <c r="F165" s="6"/>
      <c r="G165" s="6"/>
      <c r="H165" s="6"/>
    </row>
    <row r="166" spans="1:8" ht="12.75">
      <c r="A166" s="25"/>
      <c r="B166" s="25"/>
      <c r="C166" s="25"/>
      <c r="D166" s="25"/>
      <c r="F166" s="6"/>
      <c r="G166" s="6"/>
      <c r="H166" s="6"/>
    </row>
    <row r="167" spans="1:8" ht="12.75">
      <c r="A167" s="25"/>
      <c r="B167" s="25"/>
      <c r="C167" s="25"/>
      <c r="D167" s="25"/>
      <c r="F167" s="6"/>
      <c r="G167" s="6"/>
      <c r="H167" s="6"/>
    </row>
    <row r="168" spans="1:8" ht="12.75">
      <c r="A168" s="25"/>
      <c r="B168" s="25"/>
      <c r="C168" s="25"/>
      <c r="D168" s="25"/>
      <c r="F168" s="6"/>
      <c r="G168" s="6"/>
      <c r="H168" s="6"/>
    </row>
    <row r="169" spans="1:8" ht="12.75">
      <c r="A169" s="25"/>
      <c r="B169" s="25"/>
      <c r="C169" s="25"/>
      <c r="D169" s="25"/>
      <c r="F169" s="6"/>
      <c r="G169" s="6"/>
      <c r="H169" s="6"/>
    </row>
    <row r="170" spans="1:8" ht="12.75">
      <c r="A170" s="25"/>
      <c r="B170" s="25"/>
      <c r="C170" s="25"/>
      <c r="D170" s="25"/>
      <c r="F170" s="6"/>
      <c r="G170" s="6"/>
      <c r="H170" s="6"/>
    </row>
    <row r="171" spans="1:8" ht="12.75">
      <c r="A171" s="25"/>
      <c r="B171" s="25"/>
      <c r="C171" s="25"/>
      <c r="D171" s="25"/>
      <c r="F171" s="6"/>
      <c r="G171" s="6"/>
      <c r="H171" s="6"/>
    </row>
    <row r="172" spans="1:8" ht="12.75">
      <c r="A172" s="25"/>
      <c r="B172" s="25"/>
      <c r="C172" s="25"/>
      <c r="D172" s="25"/>
      <c r="F172" s="6"/>
      <c r="G172" s="6"/>
      <c r="H172" s="6"/>
    </row>
    <row r="173" spans="1:8" ht="12.75">
      <c r="A173" s="25"/>
      <c r="B173" s="25"/>
      <c r="C173" s="25"/>
      <c r="D173" s="25"/>
      <c r="F173" s="6"/>
      <c r="G173" s="6"/>
      <c r="H173" s="6"/>
    </row>
    <row r="174" spans="1:8" ht="12.75">
      <c r="A174" s="25"/>
      <c r="B174" s="25"/>
      <c r="C174" s="25"/>
      <c r="D174" s="25"/>
      <c r="F174" s="6"/>
      <c r="G174" s="6"/>
      <c r="H174" s="6"/>
    </row>
    <row r="175" spans="1:8" ht="12.75">
      <c r="A175" s="25"/>
      <c r="B175" s="25"/>
      <c r="C175" s="25"/>
      <c r="D175" s="25"/>
      <c r="F175" s="6"/>
      <c r="G175" s="6"/>
      <c r="H175" s="6"/>
    </row>
    <row r="176" spans="1:8" ht="12.75">
      <c r="A176" s="25"/>
      <c r="B176" s="25"/>
      <c r="C176" s="25"/>
      <c r="D176" s="25"/>
      <c r="F176" s="6"/>
      <c r="G176" s="6"/>
      <c r="H176" s="6"/>
    </row>
    <row r="177" spans="1:8" ht="12.75">
      <c r="A177" s="25"/>
      <c r="B177" s="25"/>
      <c r="C177" s="25"/>
      <c r="D177" s="25"/>
      <c r="F177" s="6"/>
      <c r="G177" s="6"/>
      <c r="H177" s="6"/>
    </row>
    <row r="178" spans="1:8" ht="12.75">
      <c r="A178" s="25"/>
      <c r="B178" s="25"/>
      <c r="C178" s="25"/>
      <c r="D178" s="25"/>
      <c r="F178" s="6"/>
      <c r="G178" s="6"/>
      <c r="H178" s="6"/>
    </row>
    <row r="179" spans="1:8" ht="12.75">
      <c r="A179" s="25"/>
      <c r="B179" s="25"/>
      <c r="C179" s="25"/>
      <c r="D179" s="25"/>
      <c r="F179" s="6"/>
      <c r="G179" s="6"/>
      <c r="H179" s="6"/>
    </row>
    <row r="180" spans="1:8" ht="12.75">
      <c r="A180" s="25"/>
      <c r="B180" s="25"/>
      <c r="C180" s="25"/>
      <c r="D180" s="25"/>
      <c r="F180" s="6"/>
      <c r="G180" s="6"/>
      <c r="H180" s="6"/>
    </row>
    <row r="181" spans="1:8" ht="12.75">
      <c r="A181" s="25"/>
      <c r="B181" s="25"/>
      <c r="C181" s="25"/>
      <c r="D181" s="25"/>
      <c r="F181" s="6"/>
      <c r="G181" s="6"/>
      <c r="H181" s="6"/>
    </row>
    <row r="182" spans="1:8" ht="12.75">
      <c r="A182" s="25"/>
      <c r="B182" s="25"/>
      <c r="C182" s="25"/>
      <c r="D182" s="25"/>
      <c r="F182" s="6"/>
      <c r="G182" s="6"/>
      <c r="H182" s="6"/>
    </row>
    <row r="183" spans="1:8" ht="12.75">
      <c r="A183" s="25"/>
      <c r="B183" s="25"/>
      <c r="C183" s="25"/>
      <c r="D183" s="25"/>
      <c r="F183" s="6"/>
      <c r="G183" s="6"/>
      <c r="H183" s="6"/>
    </row>
    <row r="184" spans="1:8" ht="12.75">
      <c r="A184" s="25"/>
      <c r="B184" s="25"/>
      <c r="C184" s="25"/>
      <c r="D184" s="25"/>
      <c r="F184" s="6"/>
      <c r="G184" s="6"/>
      <c r="H184" s="6"/>
    </row>
    <row r="185" spans="1:8" ht="12.75">
      <c r="A185" s="25"/>
      <c r="B185" s="25"/>
      <c r="C185" s="25"/>
      <c r="D185" s="25"/>
      <c r="F185" s="6"/>
      <c r="G185" s="6"/>
      <c r="H185" s="6"/>
    </row>
    <row r="186" spans="1:8" ht="12.75">
      <c r="A186" s="25"/>
      <c r="B186" s="25"/>
      <c r="C186" s="25"/>
      <c r="D186" s="25"/>
      <c r="F186" s="6"/>
      <c r="G186" s="6"/>
      <c r="H186" s="6"/>
    </row>
    <row r="187" spans="1:8" ht="12.75">
      <c r="A187" s="25"/>
      <c r="B187" s="25"/>
      <c r="C187" s="25"/>
      <c r="D187" s="25"/>
      <c r="F187" s="6"/>
      <c r="G187" s="6"/>
      <c r="H187" s="6"/>
    </row>
    <row r="188" spans="1:8" ht="12.75">
      <c r="A188" s="25"/>
      <c r="B188" s="25"/>
      <c r="C188" s="25"/>
      <c r="D188" s="25"/>
      <c r="F188" s="6"/>
      <c r="G188" s="6"/>
      <c r="H188" s="6"/>
    </row>
    <row r="189" spans="1:8" ht="12.75">
      <c r="A189" s="25"/>
      <c r="B189" s="25"/>
      <c r="C189" s="25"/>
      <c r="D189" s="25"/>
      <c r="F189" s="6"/>
      <c r="G189" s="6"/>
      <c r="H189" s="6"/>
    </row>
    <row r="190" spans="1:8" ht="12.75">
      <c r="A190" s="25"/>
      <c r="B190" s="25"/>
      <c r="C190" s="25"/>
      <c r="D190" s="25"/>
      <c r="F190" s="6"/>
      <c r="G190" s="6"/>
      <c r="H190" s="6"/>
    </row>
    <row r="191" spans="1:8" ht="12.75">
      <c r="A191" s="25"/>
      <c r="B191" s="25"/>
      <c r="C191" s="25"/>
      <c r="D191" s="25"/>
      <c r="F191" s="6"/>
      <c r="G191" s="6"/>
      <c r="H191" s="6"/>
    </row>
    <row r="192" spans="1:8" ht="12.75">
      <c r="A192" s="25"/>
      <c r="B192" s="25"/>
      <c r="C192" s="25"/>
      <c r="D192" s="25"/>
      <c r="F192" s="6"/>
      <c r="G192" s="6"/>
      <c r="H192" s="6"/>
    </row>
    <row r="193" spans="1:8" ht="12.75">
      <c r="A193" s="25"/>
      <c r="B193" s="25"/>
      <c r="C193" s="25"/>
      <c r="D193" s="25"/>
      <c r="F193" s="6"/>
      <c r="G193" s="6"/>
      <c r="H193" s="6"/>
    </row>
    <row r="194" spans="1:8" ht="12.75">
      <c r="A194" s="25"/>
      <c r="B194" s="25"/>
      <c r="C194" s="25"/>
      <c r="D194" s="25"/>
      <c r="F194" s="6"/>
      <c r="G194" s="6"/>
      <c r="H194" s="6"/>
    </row>
    <row r="195" spans="1:8" ht="12.75">
      <c r="A195" s="25"/>
      <c r="B195" s="25"/>
      <c r="C195" s="25"/>
      <c r="D195" s="25"/>
      <c r="F195" s="6"/>
      <c r="G195" s="6"/>
      <c r="H195" s="6"/>
    </row>
    <row r="196" spans="1:8" ht="12.75">
      <c r="A196" s="25"/>
      <c r="B196" s="25"/>
      <c r="C196" s="25"/>
      <c r="D196" s="25"/>
      <c r="F196" s="6"/>
      <c r="G196" s="6"/>
      <c r="H196" s="6"/>
    </row>
    <row r="197" spans="1:8" ht="12.75">
      <c r="A197" s="25"/>
      <c r="B197" s="25"/>
      <c r="C197" s="25"/>
      <c r="D197" s="25"/>
      <c r="F197" s="6"/>
      <c r="G197" s="6"/>
      <c r="H197" s="6"/>
    </row>
    <row r="198" spans="1:8" ht="12.75">
      <c r="A198" s="25"/>
      <c r="B198" s="25"/>
      <c r="C198" s="25"/>
      <c r="D198" s="25"/>
      <c r="F198" s="6"/>
      <c r="G198" s="6"/>
      <c r="H198" s="6"/>
    </row>
    <row r="199" spans="1:8" ht="12.75">
      <c r="A199" s="25"/>
      <c r="B199" s="25"/>
      <c r="C199" s="25"/>
      <c r="D199" s="25"/>
      <c r="F199" s="6"/>
      <c r="G199" s="6"/>
      <c r="H199" s="6"/>
    </row>
    <row r="200" spans="1:8" ht="12.75">
      <c r="A200" s="25"/>
      <c r="B200" s="25"/>
      <c r="C200" s="25"/>
      <c r="D200" s="25"/>
      <c r="F200" s="6"/>
      <c r="G200" s="6"/>
      <c r="H200" s="6"/>
    </row>
    <row r="201" spans="1:8" ht="12.75">
      <c r="A201" s="25"/>
      <c r="B201" s="25"/>
      <c r="C201" s="25"/>
      <c r="D201" s="25"/>
      <c r="F201" s="6"/>
      <c r="G201" s="6"/>
      <c r="H201" s="6"/>
    </row>
    <row r="202" spans="1:8" ht="12.75">
      <c r="A202" s="25"/>
      <c r="B202" s="25"/>
      <c r="C202" s="25"/>
      <c r="D202" s="25"/>
      <c r="F202" s="6"/>
      <c r="G202" s="6"/>
      <c r="H202" s="6"/>
    </row>
    <row r="203" spans="1:8" ht="12.75">
      <c r="A203" s="25"/>
      <c r="B203" s="25"/>
      <c r="C203" s="25"/>
      <c r="D203" s="25"/>
      <c r="F203" s="6"/>
      <c r="G203" s="6"/>
      <c r="H203" s="6"/>
    </row>
    <row r="204" spans="1:8" ht="12.75">
      <c r="A204" s="25"/>
      <c r="B204" s="25"/>
      <c r="C204" s="25"/>
      <c r="D204" s="25"/>
      <c r="F204" s="6"/>
      <c r="G204" s="6"/>
      <c r="H204" s="6"/>
    </row>
    <row r="205" spans="1:8" ht="12.75">
      <c r="A205" s="25"/>
      <c r="B205" s="25"/>
      <c r="C205" s="25"/>
      <c r="D205" s="25"/>
      <c r="F205" s="6"/>
      <c r="G205" s="6"/>
      <c r="H205" s="6"/>
    </row>
    <row r="206" spans="1:8" ht="12.75">
      <c r="A206" s="25"/>
      <c r="B206" s="25"/>
      <c r="C206" s="25"/>
      <c r="D206" s="25"/>
      <c r="F206" s="6"/>
      <c r="G206" s="6"/>
      <c r="H206" s="6"/>
    </row>
    <row r="207" spans="1:8" ht="12.75">
      <c r="A207" s="25"/>
      <c r="B207" s="25"/>
      <c r="C207" s="25"/>
      <c r="D207" s="25"/>
      <c r="F207" s="6"/>
      <c r="G207" s="6"/>
      <c r="H207" s="6"/>
    </row>
    <row r="208" spans="1:8" ht="12.75">
      <c r="A208" s="25"/>
      <c r="B208" s="25"/>
      <c r="C208" s="25"/>
      <c r="D208" s="25"/>
      <c r="F208" s="6"/>
      <c r="G208" s="6"/>
      <c r="H208" s="6"/>
    </row>
    <row r="209" spans="1:8" ht="12.75">
      <c r="A209" s="25"/>
      <c r="B209" s="25"/>
      <c r="C209" s="25"/>
      <c r="D209" s="25"/>
      <c r="F209" s="6"/>
      <c r="G209" s="6"/>
      <c r="H209" s="6"/>
    </row>
    <row r="210" spans="1:8" ht="12.75">
      <c r="A210" s="25"/>
      <c r="B210" s="25"/>
      <c r="C210" s="25"/>
      <c r="D210" s="25"/>
      <c r="F210" s="6"/>
      <c r="G210" s="6"/>
      <c r="H210" s="6"/>
    </row>
    <row r="211" spans="1:8" ht="12.75">
      <c r="A211" s="25"/>
      <c r="B211" s="25"/>
      <c r="C211" s="25"/>
      <c r="D211" s="25"/>
      <c r="F211" s="6"/>
      <c r="G211" s="6"/>
      <c r="H211" s="6"/>
    </row>
    <row r="212" spans="1:8" ht="12.75">
      <c r="A212" s="25"/>
      <c r="B212" s="25"/>
      <c r="C212" s="25"/>
      <c r="D212" s="25"/>
      <c r="F212" s="6"/>
      <c r="G212" s="6"/>
      <c r="H212" s="6"/>
    </row>
    <row r="213" spans="1:8" ht="12.75">
      <c r="A213" s="25"/>
      <c r="B213" s="25"/>
      <c r="C213" s="25"/>
      <c r="D213" s="25"/>
      <c r="F213" s="6"/>
      <c r="G213" s="6"/>
      <c r="H213" s="6"/>
    </row>
    <row r="214" spans="1:8" ht="12.75">
      <c r="A214" s="25"/>
      <c r="B214" s="25"/>
      <c r="C214" s="25"/>
      <c r="D214" s="25"/>
      <c r="F214" s="6"/>
      <c r="G214" s="6"/>
      <c r="H214" s="6"/>
    </row>
    <row r="215" spans="1:8" ht="12.75">
      <c r="A215" s="25"/>
      <c r="B215" s="25"/>
      <c r="C215" s="25"/>
      <c r="D215" s="25"/>
      <c r="F215" s="6"/>
      <c r="G215" s="6"/>
      <c r="H215" s="6"/>
    </row>
    <row r="216" spans="1:8" ht="12.75">
      <c r="A216" s="25"/>
      <c r="B216" s="25"/>
      <c r="C216" s="25"/>
      <c r="D216" s="25"/>
      <c r="F216" s="6"/>
      <c r="G216" s="6"/>
      <c r="H216" s="6"/>
    </row>
    <row r="217" spans="1:8" ht="12.75">
      <c r="A217" s="25"/>
      <c r="B217" s="25"/>
      <c r="C217" s="25"/>
      <c r="D217" s="25"/>
      <c r="F217" s="6"/>
      <c r="G217" s="6"/>
      <c r="H217" s="6"/>
    </row>
    <row r="218" spans="1:8" ht="12.75">
      <c r="A218" s="25"/>
      <c r="B218" s="25"/>
      <c r="C218" s="25"/>
      <c r="D218" s="25"/>
      <c r="F218" s="6"/>
      <c r="G218" s="6"/>
      <c r="H218" s="6"/>
    </row>
    <row r="219" spans="1:8" ht="12.75">
      <c r="A219" s="25"/>
      <c r="B219" s="25"/>
      <c r="C219" s="25"/>
      <c r="D219" s="25"/>
      <c r="F219" s="6"/>
      <c r="G219" s="6"/>
      <c r="H219" s="6"/>
    </row>
    <row r="220" spans="1:8" ht="12.75">
      <c r="A220" s="25"/>
      <c r="B220" s="25"/>
      <c r="C220" s="25"/>
      <c r="D220" s="25"/>
      <c r="F220" s="6"/>
      <c r="G220" s="6"/>
      <c r="H220" s="6"/>
    </row>
    <row r="221" spans="1:8" ht="12.75">
      <c r="A221" s="25"/>
      <c r="B221" s="25"/>
      <c r="C221" s="25"/>
      <c r="D221" s="25"/>
      <c r="F221" s="6"/>
      <c r="G221" s="6"/>
      <c r="H221" s="6"/>
    </row>
    <row r="222" spans="1:8" ht="12.75">
      <c r="A222" s="25"/>
      <c r="B222" s="25"/>
      <c r="C222" s="25"/>
      <c r="D222" s="25"/>
      <c r="F222" s="6"/>
      <c r="G222" s="6"/>
      <c r="H222" s="6"/>
    </row>
    <row r="223" spans="1:8" ht="12.75">
      <c r="A223" s="25"/>
      <c r="B223" s="25"/>
      <c r="C223" s="25"/>
      <c r="D223" s="25"/>
      <c r="F223" s="6"/>
      <c r="G223" s="6"/>
      <c r="H223" s="6"/>
    </row>
    <row r="224" spans="1:8" ht="12.75">
      <c r="A224" s="25"/>
      <c r="B224" s="25"/>
      <c r="C224" s="25"/>
      <c r="D224" s="25"/>
      <c r="F224" s="6"/>
      <c r="G224" s="6"/>
      <c r="H224" s="6"/>
    </row>
    <row r="225" spans="1:8" ht="12.75">
      <c r="A225" s="25"/>
      <c r="B225" s="25"/>
      <c r="C225" s="25"/>
      <c r="D225" s="25"/>
      <c r="F225" s="6"/>
      <c r="G225" s="6"/>
      <c r="H225" s="6"/>
    </row>
    <row r="226" spans="1:8" ht="12.75">
      <c r="A226" s="25"/>
      <c r="B226" s="25"/>
      <c r="C226" s="25"/>
      <c r="D226" s="25"/>
      <c r="F226" s="6"/>
      <c r="G226" s="6"/>
      <c r="H226" s="6"/>
    </row>
    <row r="227" spans="1:8" ht="12.75">
      <c r="A227" s="25"/>
      <c r="B227" s="25"/>
      <c r="C227" s="25"/>
      <c r="D227" s="25"/>
      <c r="F227" s="6"/>
      <c r="G227" s="6"/>
      <c r="H227" s="6"/>
    </row>
    <row r="228" spans="1:8" ht="12.75">
      <c r="A228" s="25"/>
      <c r="B228" s="25"/>
      <c r="C228" s="25"/>
      <c r="D228" s="25"/>
      <c r="F228" s="6"/>
      <c r="G228" s="6"/>
      <c r="H228" s="6"/>
    </row>
    <row r="229" spans="1:8" ht="12.75">
      <c r="A229" s="25"/>
      <c r="B229" s="25"/>
      <c r="C229" s="25"/>
      <c r="D229" s="25"/>
      <c r="F229" s="6"/>
      <c r="G229" s="6"/>
      <c r="H229" s="6"/>
    </row>
    <row r="230" spans="1:8" ht="12.75">
      <c r="A230" s="25"/>
      <c r="B230" s="25"/>
      <c r="C230" s="25"/>
      <c r="D230" s="25"/>
      <c r="F230" s="6"/>
      <c r="G230" s="6"/>
      <c r="H230" s="6"/>
    </row>
    <row r="231" spans="1:8" ht="12.75">
      <c r="A231" s="25"/>
      <c r="B231" s="25"/>
      <c r="C231" s="25"/>
      <c r="D231" s="25"/>
      <c r="F231" s="6"/>
      <c r="G231" s="6"/>
      <c r="H231" s="6"/>
    </row>
    <row r="232" spans="1:8" ht="12.75">
      <c r="A232" s="25"/>
      <c r="B232" s="25"/>
      <c r="C232" s="25"/>
      <c r="D232" s="25"/>
      <c r="F232" s="6"/>
      <c r="G232" s="6"/>
      <c r="H232" s="6"/>
    </row>
    <row r="233" spans="1:8" ht="12.75">
      <c r="A233" s="25"/>
      <c r="B233" s="25"/>
      <c r="C233" s="25"/>
      <c r="D233" s="25"/>
      <c r="F233" s="6"/>
      <c r="G233" s="6"/>
      <c r="H233" s="6"/>
    </row>
    <row r="234" spans="1:8" ht="12.75">
      <c r="A234" s="25"/>
      <c r="B234" s="25"/>
      <c r="C234" s="25"/>
      <c r="D234" s="25"/>
      <c r="F234" s="6"/>
      <c r="G234" s="6"/>
      <c r="H234" s="6"/>
    </row>
    <row r="235" spans="1:8" ht="12.75">
      <c r="A235" s="25"/>
      <c r="B235" s="25"/>
      <c r="C235" s="25"/>
      <c r="D235" s="25"/>
      <c r="F235" s="6"/>
      <c r="G235" s="6"/>
      <c r="H235" s="6"/>
    </row>
    <row r="236" spans="1:8" ht="12.75">
      <c r="A236" s="25"/>
      <c r="B236" s="25"/>
      <c r="C236" s="25"/>
      <c r="D236" s="25"/>
      <c r="F236" s="6"/>
      <c r="G236" s="6"/>
      <c r="H236" s="6"/>
    </row>
    <row r="237" spans="1:8" ht="12.75">
      <c r="A237" s="25"/>
      <c r="B237" s="25"/>
      <c r="C237" s="25"/>
      <c r="D237" s="25"/>
      <c r="F237" s="6"/>
      <c r="G237" s="6"/>
      <c r="H237" s="6"/>
    </row>
    <row r="238" spans="1:8" ht="12.75">
      <c r="A238" s="25"/>
      <c r="B238" s="25"/>
      <c r="C238" s="25"/>
      <c r="D238" s="25"/>
      <c r="F238" s="6"/>
      <c r="G238" s="6"/>
      <c r="H238" s="6"/>
    </row>
    <row r="239" spans="1:8" ht="12.75">
      <c r="A239" s="25"/>
      <c r="B239" s="25"/>
      <c r="C239" s="25"/>
      <c r="D239" s="25"/>
      <c r="F239" s="6"/>
      <c r="G239" s="6"/>
      <c r="H239" s="6"/>
    </row>
    <row r="240" spans="1:8" ht="12.75">
      <c r="A240" s="25"/>
      <c r="B240" s="25"/>
      <c r="C240" s="25"/>
      <c r="D240" s="25"/>
      <c r="F240" s="6"/>
      <c r="G240" s="6"/>
      <c r="H240" s="6"/>
    </row>
    <row r="241" spans="1:8" ht="12.75">
      <c r="A241" s="25"/>
      <c r="B241" s="25"/>
      <c r="C241" s="25"/>
      <c r="D241" s="25"/>
      <c r="F241" s="6"/>
      <c r="G241" s="6"/>
      <c r="H241" s="6"/>
    </row>
    <row r="242" spans="1:8" ht="12.75">
      <c r="A242" s="25"/>
      <c r="B242" s="25"/>
      <c r="C242" s="25"/>
      <c r="D242" s="25"/>
      <c r="F242" s="6"/>
      <c r="G242" s="6"/>
      <c r="H242" s="6"/>
    </row>
    <row r="243" spans="6:8" ht="12.75">
      <c r="F243" s="6"/>
      <c r="G243" s="6"/>
      <c r="H243" s="6"/>
    </row>
    <row r="244" spans="6:8" ht="12.75">
      <c r="F244" s="6"/>
      <c r="G244" s="6"/>
      <c r="H244" s="6"/>
    </row>
    <row r="245" spans="6:8" ht="12.75">
      <c r="F245" s="6"/>
      <c r="G245" s="6"/>
      <c r="H245" s="6"/>
    </row>
    <row r="246" spans="6:8" ht="12.75">
      <c r="F246" s="6"/>
      <c r="G246" s="6"/>
      <c r="H246" s="6"/>
    </row>
    <row r="247" spans="6:8" ht="12.75">
      <c r="F247" s="6"/>
      <c r="G247" s="6"/>
      <c r="H247" s="6"/>
    </row>
    <row r="248" spans="6:8" ht="12.75">
      <c r="F248" s="6"/>
      <c r="G248" s="6"/>
      <c r="H248" s="6"/>
    </row>
    <row r="249" spans="6:8" ht="12.75">
      <c r="F249" s="6"/>
      <c r="G249" s="6"/>
      <c r="H249" s="6"/>
    </row>
    <row r="250" spans="6:8" ht="12.75">
      <c r="F250" s="6"/>
      <c r="G250" s="6"/>
      <c r="H250" s="6"/>
    </row>
    <row r="251" spans="6:8" ht="12.75">
      <c r="F251" s="6"/>
      <c r="G251" s="6"/>
      <c r="H251" s="6"/>
    </row>
    <row r="252" spans="6:8" ht="12.75">
      <c r="F252" s="6"/>
      <c r="G252" s="6"/>
      <c r="H252" s="6"/>
    </row>
    <row r="253" spans="6:8" ht="12.75">
      <c r="F253" s="6"/>
      <c r="G253" s="6"/>
      <c r="H253" s="6"/>
    </row>
    <row r="254" spans="6:8" ht="12.75">
      <c r="F254" s="6"/>
      <c r="G254" s="6"/>
      <c r="H254" s="6"/>
    </row>
    <row r="255" spans="6:8" ht="12.75">
      <c r="F255" s="6"/>
      <c r="G255" s="6"/>
      <c r="H255" s="6"/>
    </row>
    <row r="256" spans="6:8" ht="12.75">
      <c r="F256" s="6"/>
      <c r="G256" s="6"/>
      <c r="H256" s="6"/>
    </row>
    <row r="257" spans="6:8" ht="12.75">
      <c r="F257" s="6"/>
      <c r="G257" s="6"/>
      <c r="H257" s="6"/>
    </row>
    <row r="258" spans="6:8" ht="12.75">
      <c r="F258" s="6"/>
      <c r="G258" s="6"/>
      <c r="H258" s="6"/>
    </row>
    <row r="259" spans="6:8" ht="12.75">
      <c r="F259" s="6"/>
      <c r="G259" s="6"/>
      <c r="H259" s="6"/>
    </row>
    <row r="260" spans="6:8" ht="12.75">
      <c r="F260" s="6"/>
      <c r="G260" s="6"/>
      <c r="H260" s="6"/>
    </row>
    <row r="261" spans="6:8" ht="12.75">
      <c r="F261" s="6"/>
      <c r="G261" s="6"/>
      <c r="H261" s="6"/>
    </row>
    <row r="262" spans="6:8" ht="12.75">
      <c r="F262" s="6"/>
      <c r="G262" s="6"/>
      <c r="H262" s="6"/>
    </row>
    <row r="263" spans="6:8" ht="12.75">
      <c r="F263" s="6"/>
      <c r="G263" s="6"/>
      <c r="H263" s="6"/>
    </row>
    <row r="264" spans="6:8" ht="12.75">
      <c r="F264" s="6"/>
      <c r="G264" s="6"/>
      <c r="H264" s="6"/>
    </row>
    <row r="265" spans="6:8" ht="12.75">
      <c r="F265" s="6"/>
      <c r="G265" s="6"/>
      <c r="H265" s="6"/>
    </row>
    <row r="266" spans="6:8" ht="12.75">
      <c r="F266" s="6"/>
      <c r="G266" s="6"/>
      <c r="H266" s="6"/>
    </row>
    <row r="267" spans="6:8" ht="12.75">
      <c r="F267" s="6"/>
      <c r="G267" s="6"/>
      <c r="H267" s="6"/>
    </row>
    <row r="268" spans="6:8" ht="12.75">
      <c r="F268" s="6"/>
      <c r="G268" s="6"/>
      <c r="H268" s="6"/>
    </row>
    <row r="269" spans="6:8" ht="12.75">
      <c r="F269" s="6"/>
      <c r="G269" s="6"/>
      <c r="H269" s="6"/>
    </row>
    <row r="270" spans="6:8" ht="12.75">
      <c r="F270" s="6"/>
      <c r="G270" s="6"/>
      <c r="H270" s="6"/>
    </row>
    <row r="271" spans="6:8" ht="12.75">
      <c r="F271" s="6"/>
      <c r="G271" s="6"/>
      <c r="H271" s="6"/>
    </row>
    <row r="272" spans="6:8" ht="12.75">
      <c r="F272" s="6"/>
      <c r="G272" s="6"/>
      <c r="H272" s="6"/>
    </row>
    <row r="273" spans="6:8" ht="12.75">
      <c r="F273" s="6"/>
      <c r="G273" s="6"/>
      <c r="H273" s="6"/>
    </row>
    <row r="274" spans="6:8" ht="12.75">
      <c r="F274" s="6"/>
      <c r="G274" s="6"/>
      <c r="H274" s="6"/>
    </row>
    <row r="275" spans="6:8" ht="12.75">
      <c r="F275" s="6"/>
      <c r="G275" s="6"/>
      <c r="H275" s="6"/>
    </row>
    <row r="276" spans="6:8" ht="12.75">
      <c r="F276" s="6"/>
      <c r="G276" s="6"/>
      <c r="H276" s="6"/>
    </row>
    <row r="277" spans="6:8" ht="12.75">
      <c r="F277" s="6"/>
      <c r="G277" s="6"/>
      <c r="H277" s="6"/>
    </row>
    <row r="278" spans="6:8" ht="12.75">
      <c r="F278" s="6"/>
      <c r="G278" s="6"/>
      <c r="H278" s="6"/>
    </row>
    <row r="279" spans="6:8" ht="12.75">
      <c r="F279" s="6"/>
      <c r="G279" s="6"/>
      <c r="H279" s="6"/>
    </row>
    <row r="280" spans="6:8" ht="12.75">
      <c r="F280" s="6"/>
      <c r="G280" s="6"/>
      <c r="H280" s="6"/>
    </row>
  </sheetData>
  <sheetProtection/>
  <mergeCells count="1">
    <mergeCell ref="A6:H6"/>
  </mergeCells>
  <printOptions/>
  <pageMargins left="0.7480314960629921" right="0.15748031496062992" top="0.5118110236220472" bottom="0.4724409448818898" header="0.5118110236220472" footer="0.5118110236220472"/>
  <pageSetup fitToHeight="5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0"/>
  <sheetViews>
    <sheetView tabSelected="1" view="pageBreakPreview" zoomScale="60" zoomScalePageLayoutView="0" workbookViewId="0" topLeftCell="A244">
      <selection activeCell="E14" sqref="E14"/>
    </sheetView>
  </sheetViews>
  <sheetFormatPr defaultColWidth="9.00390625" defaultRowHeight="12.75" outlineLevelRow="4"/>
  <cols>
    <col min="1" max="1" width="6.625" style="1" customWidth="1"/>
    <col min="2" max="2" width="6.125" style="1" customWidth="1"/>
    <col min="3" max="3" width="17.375" style="1" customWidth="1"/>
    <col min="4" max="4" width="6.125" style="1" customWidth="1"/>
    <col min="5" max="5" width="49.375" style="1" customWidth="1"/>
    <col min="6" max="6" width="13.125" style="1" customWidth="1"/>
    <col min="7" max="7" width="13.625" style="1" customWidth="1"/>
    <col min="8" max="8" width="12.00390625" style="1" customWidth="1"/>
    <col min="9" max="9" width="11.25390625" style="1" customWidth="1"/>
    <col min="10" max="16384" width="9.125" style="1" customWidth="1"/>
  </cols>
  <sheetData>
    <row r="1" spans="8:9" ht="15.75">
      <c r="H1" s="236" t="s">
        <v>211</v>
      </c>
      <c r="I1" s="236"/>
    </row>
    <row r="2" spans="8:9" ht="15.75">
      <c r="H2" s="236" t="s">
        <v>208</v>
      </c>
      <c r="I2" s="236"/>
    </row>
    <row r="3" spans="2:9" ht="12.75" customHeight="1">
      <c r="B3" s="2"/>
      <c r="C3" s="3"/>
      <c r="D3" s="3"/>
      <c r="H3" s="237"/>
      <c r="I3" s="237"/>
    </row>
    <row r="4" spans="2:9" ht="12.75" customHeight="1">
      <c r="B4" s="2"/>
      <c r="C4" s="3"/>
      <c r="D4" s="3"/>
      <c r="H4" s="236" t="s">
        <v>209</v>
      </c>
      <c r="I4" s="237"/>
    </row>
    <row r="5" spans="2:9" ht="12.75" customHeight="1">
      <c r="B5" s="2"/>
      <c r="C5" s="3"/>
      <c r="D5" s="3"/>
      <c r="H5" s="235"/>
      <c r="I5" s="235"/>
    </row>
    <row r="6" spans="1:10" ht="27.75" customHeight="1">
      <c r="A6" s="246" t="s">
        <v>219</v>
      </c>
      <c r="B6" s="246"/>
      <c r="C6" s="246"/>
      <c r="D6" s="246"/>
      <c r="E6" s="246"/>
      <c r="F6" s="246"/>
      <c r="G6" s="246"/>
      <c r="H6" s="246"/>
      <c r="I6" s="246"/>
      <c r="J6" s="246"/>
    </row>
    <row r="7" spans="2:10" ht="33" customHeight="1">
      <c r="B7" s="8"/>
      <c r="C7" s="8"/>
      <c r="D7" s="8"/>
      <c r="E7" s="8"/>
      <c r="F7" s="8"/>
      <c r="G7" s="9"/>
      <c r="J7" s="1" t="s">
        <v>218</v>
      </c>
    </row>
    <row r="8" spans="1:10" ht="102.75" customHeight="1">
      <c r="A8" s="239" t="s">
        <v>213</v>
      </c>
      <c r="B8" s="239" t="s">
        <v>0</v>
      </c>
      <c r="C8" s="239" t="s">
        <v>1</v>
      </c>
      <c r="D8" s="239" t="s">
        <v>2</v>
      </c>
      <c r="E8" s="240" t="s">
        <v>3</v>
      </c>
      <c r="F8" s="241" t="s">
        <v>190</v>
      </c>
      <c r="G8" s="241" t="s">
        <v>214</v>
      </c>
      <c r="H8" s="241" t="s">
        <v>191</v>
      </c>
      <c r="I8" s="242" t="s">
        <v>215</v>
      </c>
      <c r="J8" s="243" t="s">
        <v>216</v>
      </c>
    </row>
    <row r="9" spans="1:10" ht="12.75" customHeight="1">
      <c r="A9" s="17">
        <v>1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203">
        <v>7</v>
      </c>
      <c r="H9" s="203">
        <v>8</v>
      </c>
      <c r="I9" s="203">
        <v>9</v>
      </c>
      <c r="J9" s="204">
        <v>10</v>
      </c>
    </row>
    <row r="10" spans="1:10" ht="15.75">
      <c r="A10" s="119">
        <v>301</v>
      </c>
      <c r="B10" s="120"/>
      <c r="C10" s="120"/>
      <c r="D10" s="120"/>
      <c r="E10" s="177" t="s">
        <v>58</v>
      </c>
      <c r="F10" s="123">
        <f>F11+F53+F60+F67+F99+F115+F46</f>
        <v>6538.9</v>
      </c>
      <c r="G10" s="123">
        <f>G11+G53+G60+G67+G99+G115+G46</f>
        <v>3065.3999999999996</v>
      </c>
      <c r="H10" s="123">
        <f>H11+H53+H60+H67+H99+H115+H46</f>
        <v>3065.3999999999996</v>
      </c>
      <c r="I10" s="233">
        <f>H10/G10*100</f>
        <v>100</v>
      </c>
      <c r="J10" s="234">
        <f>G10-H10</f>
        <v>0</v>
      </c>
    </row>
    <row r="11" spans="1:10" s="11" customFormat="1" ht="15.75">
      <c r="A11" s="121"/>
      <c r="B11" s="122" t="s">
        <v>19</v>
      </c>
      <c r="C11" s="122"/>
      <c r="D11" s="122"/>
      <c r="E11" s="178" t="s">
        <v>59</v>
      </c>
      <c r="F11" s="123">
        <f>F12+F17+F33+F38</f>
        <v>2048.7</v>
      </c>
      <c r="G11" s="123">
        <f>G12+G17+G33+G38+G29</f>
        <v>945</v>
      </c>
      <c r="H11" s="123">
        <f>H12+H17+H33+H38+H29</f>
        <v>945</v>
      </c>
      <c r="I11" s="233">
        <f aca="true" t="shared" si="0" ref="I11:I74">H11/G11*100</f>
        <v>100</v>
      </c>
      <c r="J11" s="234">
        <f aca="true" t="shared" si="1" ref="J11:J74">G11-H11</f>
        <v>0</v>
      </c>
    </row>
    <row r="12" spans="1:10" ht="47.25" outlineLevel="1">
      <c r="A12" s="120"/>
      <c r="B12" s="120" t="s">
        <v>20</v>
      </c>
      <c r="C12" s="124"/>
      <c r="D12" s="124"/>
      <c r="E12" s="149" t="s">
        <v>21</v>
      </c>
      <c r="F12" s="125">
        <f>F13</f>
        <v>316.7</v>
      </c>
      <c r="G12" s="125">
        <f>G13</f>
        <v>133.6</v>
      </c>
      <c r="H12" s="125">
        <f>H13</f>
        <v>133.6</v>
      </c>
      <c r="I12" s="233">
        <f t="shared" si="0"/>
        <v>100</v>
      </c>
      <c r="J12" s="234">
        <f t="shared" si="1"/>
        <v>0</v>
      </c>
    </row>
    <row r="13" spans="1:10" ht="15.75" outlineLevel="2">
      <c r="A13" s="124"/>
      <c r="B13" s="124"/>
      <c r="C13" s="124" t="s">
        <v>111</v>
      </c>
      <c r="D13" s="124" t="s">
        <v>9</v>
      </c>
      <c r="E13" s="179" t="s">
        <v>72</v>
      </c>
      <c r="F13" s="125">
        <f>F15</f>
        <v>316.7</v>
      </c>
      <c r="G13" s="125">
        <f>G15</f>
        <v>133.6</v>
      </c>
      <c r="H13" s="125">
        <f>H15</f>
        <v>133.6</v>
      </c>
      <c r="I13" s="233">
        <f t="shared" si="0"/>
        <v>100</v>
      </c>
      <c r="J13" s="234">
        <f t="shared" si="1"/>
        <v>0</v>
      </c>
    </row>
    <row r="14" spans="1:10" ht="47.25" outlineLevel="2">
      <c r="A14" s="124"/>
      <c r="B14" s="124"/>
      <c r="C14" s="124" t="s">
        <v>112</v>
      </c>
      <c r="D14" s="124" t="s">
        <v>9</v>
      </c>
      <c r="E14" s="180" t="s">
        <v>73</v>
      </c>
      <c r="F14" s="125">
        <f aca="true" t="shared" si="2" ref="F14:H15">F15</f>
        <v>316.7</v>
      </c>
      <c r="G14" s="125">
        <f t="shared" si="2"/>
        <v>133.6</v>
      </c>
      <c r="H14" s="125">
        <f t="shared" si="2"/>
        <v>133.6</v>
      </c>
      <c r="I14" s="233">
        <f t="shared" si="0"/>
        <v>100</v>
      </c>
      <c r="J14" s="234">
        <f t="shared" si="1"/>
        <v>0</v>
      </c>
    </row>
    <row r="15" spans="1:10" ht="15.75" outlineLevel="2">
      <c r="A15" s="124"/>
      <c r="B15" s="124"/>
      <c r="C15" s="124" t="s">
        <v>113</v>
      </c>
      <c r="D15" s="124"/>
      <c r="E15" s="149" t="s">
        <v>22</v>
      </c>
      <c r="F15" s="125">
        <f t="shared" si="2"/>
        <v>316.7</v>
      </c>
      <c r="G15" s="125">
        <f t="shared" si="2"/>
        <v>133.6</v>
      </c>
      <c r="H15" s="125">
        <f t="shared" si="2"/>
        <v>133.6</v>
      </c>
      <c r="I15" s="233">
        <f t="shared" si="0"/>
        <v>100</v>
      </c>
      <c r="J15" s="234">
        <f t="shared" si="1"/>
        <v>0</v>
      </c>
    </row>
    <row r="16" spans="1:10" ht="96.75" customHeight="1" outlineLevel="2">
      <c r="A16" s="124"/>
      <c r="B16" s="124"/>
      <c r="C16" s="124"/>
      <c r="D16" s="129" t="s">
        <v>10</v>
      </c>
      <c r="E16" s="181" t="s">
        <v>93</v>
      </c>
      <c r="F16" s="125">
        <v>316.7</v>
      </c>
      <c r="G16" s="125">
        <v>133.6</v>
      </c>
      <c r="H16" s="125">
        <v>133.6</v>
      </c>
      <c r="I16" s="233">
        <f t="shared" si="0"/>
        <v>100</v>
      </c>
      <c r="J16" s="234">
        <f t="shared" si="1"/>
        <v>0</v>
      </c>
    </row>
    <row r="17" spans="1:10" ht="70.5" customHeight="1" outlineLevel="1">
      <c r="A17" s="124"/>
      <c r="B17" s="120" t="s">
        <v>23</v>
      </c>
      <c r="C17" s="124" t="s">
        <v>9</v>
      </c>
      <c r="D17" s="124" t="s">
        <v>9</v>
      </c>
      <c r="E17" s="182" t="s">
        <v>74</v>
      </c>
      <c r="F17" s="125">
        <f>F18</f>
        <v>1385.4999999999998</v>
      </c>
      <c r="G17" s="125">
        <f>G18</f>
        <v>549.3</v>
      </c>
      <c r="H17" s="125">
        <f>H18</f>
        <v>549.3</v>
      </c>
      <c r="I17" s="233">
        <f t="shared" si="0"/>
        <v>100</v>
      </c>
      <c r="J17" s="234">
        <f t="shared" si="1"/>
        <v>0</v>
      </c>
    </row>
    <row r="18" spans="1:10" ht="15.75" outlineLevel="1">
      <c r="A18" s="124"/>
      <c r="B18" s="124"/>
      <c r="C18" s="124" t="s">
        <v>111</v>
      </c>
      <c r="D18" s="124" t="s">
        <v>9</v>
      </c>
      <c r="E18" s="179" t="s">
        <v>72</v>
      </c>
      <c r="F18" s="125">
        <f>F19</f>
        <v>1385.4999999999998</v>
      </c>
      <c r="G18" s="125">
        <f>G19+G26</f>
        <v>549.3</v>
      </c>
      <c r="H18" s="125">
        <f>H19+H26</f>
        <v>549.3</v>
      </c>
      <c r="I18" s="233">
        <f t="shared" si="0"/>
        <v>100</v>
      </c>
      <c r="J18" s="234">
        <f t="shared" si="1"/>
        <v>0</v>
      </c>
    </row>
    <row r="19" spans="1:10" ht="47.25" outlineLevel="2">
      <c r="A19" s="124"/>
      <c r="B19" s="124"/>
      <c r="C19" s="124" t="s">
        <v>112</v>
      </c>
      <c r="D19" s="124" t="s">
        <v>9</v>
      </c>
      <c r="E19" s="180" t="s">
        <v>73</v>
      </c>
      <c r="F19" s="125">
        <f>F20+F24</f>
        <v>1385.4999999999998</v>
      </c>
      <c r="G19" s="125">
        <f>G20+G24</f>
        <v>404.8</v>
      </c>
      <c r="H19" s="125">
        <f>H20+H24</f>
        <v>404.8</v>
      </c>
      <c r="I19" s="233">
        <f t="shared" si="0"/>
        <v>100</v>
      </c>
      <c r="J19" s="234">
        <f t="shared" si="1"/>
        <v>0</v>
      </c>
    </row>
    <row r="20" spans="1:10" ht="15.75" outlineLevel="2">
      <c r="A20" s="124"/>
      <c r="B20" s="124"/>
      <c r="C20" s="124" t="s">
        <v>114</v>
      </c>
      <c r="D20" s="124"/>
      <c r="E20" s="149" t="s">
        <v>24</v>
      </c>
      <c r="F20" s="125">
        <f>F21+F22+F23</f>
        <v>1385.3999999999999</v>
      </c>
      <c r="G20" s="125">
        <f>G21+G22+G23</f>
        <v>404.8</v>
      </c>
      <c r="H20" s="125">
        <f>H21+H22+H23</f>
        <v>404.8</v>
      </c>
      <c r="I20" s="233">
        <f t="shared" si="0"/>
        <v>100</v>
      </c>
      <c r="J20" s="234">
        <f t="shared" si="1"/>
        <v>0</v>
      </c>
    </row>
    <row r="21" spans="1:10" ht="94.5" outlineLevel="2">
      <c r="A21" s="124"/>
      <c r="B21" s="124"/>
      <c r="C21" s="124"/>
      <c r="D21" s="129" t="s">
        <v>10</v>
      </c>
      <c r="E21" s="181" t="s">
        <v>93</v>
      </c>
      <c r="F21" s="125">
        <v>974</v>
      </c>
      <c r="G21" s="125">
        <v>210.9</v>
      </c>
      <c r="H21" s="125">
        <v>210.9</v>
      </c>
      <c r="I21" s="233">
        <f t="shared" si="0"/>
        <v>100</v>
      </c>
      <c r="J21" s="234">
        <f t="shared" si="1"/>
        <v>0</v>
      </c>
    </row>
    <row r="22" spans="1:10" ht="31.5" outlineLevel="3">
      <c r="A22" s="124"/>
      <c r="B22" s="124"/>
      <c r="C22" s="124"/>
      <c r="D22" s="129" t="s">
        <v>11</v>
      </c>
      <c r="E22" s="183" t="s">
        <v>78</v>
      </c>
      <c r="F22" s="125">
        <v>411.3</v>
      </c>
      <c r="G22" s="125">
        <v>193.9</v>
      </c>
      <c r="H22" s="125">
        <v>193.9</v>
      </c>
      <c r="I22" s="233">
        <f t="shared" si="0"/>
        <v>100</v>
      </c>
      <c r="J22" s="234">
        <f t="shared" si="1"/>
        <v>0</v>
      </c>
    </row>
    <row r="23" spans="1:10" ht="15.75" outlineLevel="3">
      <c r="A23" s="124"/>
      <c r="B23" s="124"/>
      <c r="C23" s="124"/>
      <c r="D23" s="129" t="s">
        <v>12</v>
      </c>
      <c r="E23" s="184" t="s">
        <v>13</v>
      </c>
      <c r="F23" s="125">
        <v>0.1</v>
      </c>
      <c r="G23" s="125">
        <v>0</v>
      </c>
      <c r="H23" s="125">
        <v>0</v>
      </c>
      <c r="I23" s="233">
        <v>0</v>
      </c>
      <c r="J23" s="234">
        <f t="shared" si="1"/>
        <v>0</v>
      </c>
    </row>
    <row r="24" spans="1:10" ht="31.5" outlineLevel="3">
      <c r="A24" s="124"/>
      <c r="B24" s="124"/>
      <c r="C24" s="132" t="s">
        <v>180</v>
      </c>
      <c r="D24" s="124"/>
      <c r="E24" s="183" t="s">
        <v>25</v>
      </c>
      <c r="F24" s="125">
        <f>F25</f>
        <v>0.1</v>
      </c>
      <c r="G24" s="125">
        <f>G25</f>
        <v>0</v>
      </c>
      <c r="H24" s="125">
        <f>H25</f>
        <v>0</v>
      </c>
      <c r="I24" s="233">
        <v>0</v>
      </c>
      <c r="J24" s="234">
        <f t="shared" si="1"/>
        <v>0</v>
      </c>
    </row>
    <row r="25" spans="1:10" ht="31.5" outlineLevel="3">
      <c r="A25" s="124"/>
      <c r="B25" s="124"/>
      <c r="C25" s="132"/>
      <c r="D25" s="133" t="s">
        <v>11</v>
      </c>
      <c r="E25" s="183" t="s">
        <v>78</v>
      </c>
      <c r="F25" s="125">
        <v>0.1</v>
      </c>
      <c r="G25" s="125">
        <v>0</v>
      </c>
      <c r="H25" s="125">
        <v>0</v>
      </c>
      <c r="I25" s="233">
        <v>0</v>
      </c>
      <c r="J25" s="234">
        <f t="shared" si="1"/>
        <v>0</v>
      </c>
    </row>
    <row r="26" spans="1:10" ht="47.25" outlineLevel="3">
      <c r="A26" s="124"/>
      <c r="B26" s="124"/>
      <c r="C26" s="139" t="s">
        <v>192</v>
      </c>
      <c r="D26" s="139"/>
      <c r="E26" s="205" t="s">
        <v>193</v>
      </c>
      <c r="F26" s="125">
        <v>0</v>
      </c>
      <c r="G26" s="125">
        <f>G27</f>
        <v>144.5</v>
      </c>
      <c r="H26" s="125">
        <f>H27</f>
        <v>144.5</v>
      </c>
      <c r="I26" s="233">
        <f t="shared" si="0"/>
        <v>100</v>
      </c>
      <c r="J26" s="234">
        <f t="shared" si="1"/>
        <v>0</v>
      </c>
    </row>
    <row r="27" spans="1:10" ht="47.25" outlineLevel="3">
      <c r="A27" s="124"/>
      <c r="B27" s="124"/>
      <c r="C27" s="139" t="s">
        <v>194</v>
      </c>
      <c r="D27" s="139"/>
      <c r="E27" s="205" t="s">
        <v>195</v>
      </c>
      <c r="F27" s="125">
        <v>0</v>
      </c>
      <c r="G27" s="125">
        <f>G28</f>
        <v>144.5</v>
      </c>
      <c r="H27" s="125">
        <f>H28</f>
        <v>144.5</v>
      </c>
      <c r="I27" s="233">
        <f t="shared" si="0"/>
        <v>100</v>
      </c>
      <c r="J27" s="234">
        <f t="shared" si="1"/>
        <v>0</v>
      </c>
    </row>
    <row r="28" spans="1:10" ht="15" customHeight="1" outlineLevel="3">
      <c r="A28" s="124"/>
      <c r="B28" s="124"/>
      <c r="C28" s="139"/>
      <c r="D28" s="206">
        <v>500</v>
      </c>
      <c r="E28" s="207" t="s">
        <v>196</v>
      </c>
      <c r="F28" s="125">
        <v>0</v>
      </c>
      <c r="G28" s="125">
        <v>144.5</v>
      </c>
      <c r="H28" s="125">
        <v>144.5</v>
      </c>
      <c r="I28" s="233">
        <f t="shared" si="0"/>
        <v>100</v>
      </c>
      <c r="J28" s="234">
        <f t="shared" si="1"/>
        <v>0</v>
      </c>
    </row>
    <row r="29" spans="1:10" ht="15.75" customHeight="1" hidden="1" outlineLevel="3">
      <c r="A29" s="124"/>
      <c r="B29" s="214"/>
      <c r="C29" s="208"/>
      <c r="D29" s="124"/>
      <c r="E29" s="209"/>
      <c r="F29" s="125"/>
      <c r="G29" s="125"/>
      <c r="H29" s="125"/>
      <c r="I29" s="233" t="e">
        <f t="shared" si="0"/>
        <v>#DIV/0!</v>
      </c>
      <c r="J29" s="234">
        <f t="shared" si="1"/>
        <v>0</v>
      </c>
    </row>
    <row r="30" spans="1:10" ht="15.75" customHeight="1" hidden="1" outlineLevel="3">
      <c r="A30" s="124"/>
      <c r="B30" s="170"/>
      <c r="C30" s="208"/>
      <c r="D30" s="124"/>
      <c r="E30" s="210"/>
      <c r="F30" s="125"/>
      <c r="G30" s="125"/>
      <c r="H30" s="125"/>
      <c r="I30" s="233" t="e">
        <f t="shared" si="0"/>
        <v>#DIV/0!</v>
      </c>
      <c r="J30" s="234">
        <f t="shared" si="1"/>
        <v>0</v>
      </c>
    </row>
    <row r="31" spans="1:10" ht="15.75" customHeight="1" hidden="1" outlineLevel="3">
      <c r="A31" s="124"/>
      <c r="B31" s="170"/>
      <c r="C31" s="208"/>
      <c r="D31" s="124"/>
      <c r="E31" s="209"/>
      <c r="F31" s="125"/>
      <c r="G31" s="125"/>
      <c r="H31" s="125"/>
      <c r="I31" s="233" t="e">
        <f t="shared" si="0"/>
        <v>#DIV/0!</v>
      </c>
      <c r="J31" s="234">
        <f t="shared" si="1"/>
        <v>0</v>
      </c>
    </row>
    <row r="32" spans="1:10" ht="15.75" customHeight="1" hidden="1" outlineLevel="3">
      <c r="A32" s="124"/>
      <c r="B32" s="170"/>
      <c r="C32" s="208"/>
      <c r="D32" s="124"/>
      <c r="E32" s="211"/>
      <c r="F32" s="125"/>
      <c r="G32" s="125"/>
      <c r="H32" s="125"/>
      <c r="I32" s="233" t="e">
        <f t="shared" si="0"/>
        <v>#DIV/0!</v>
      </c>
      <c r="J32" s="234">
        <f t="shared" si="1"/>
        <v>0</v>
      </c>
    </row>
    <row r="33" spans="1:10" ht="15.75" outlineLevel="1" collapsed="1">
      <c r="A33" s="124"/>
      <c r="B33" s="120" t="s">
        <v>33</v>
      </c>
      <c r="C33" s="120"/>
      <c r="D33" s="120"/>
      <c r="E33" s="173" t="s">
        <v>34</v>
      </c>
      <c r="F33" s="123">
        <f aca="true" t="shared" si="3" ref="F33:H36">F34</f>
        <v>4</v>
      </c>
      <c r="G33" s="123">
        <f t="shared" si="3"/>
        <v>0</v>
      </c>
      <c r="H33" s="123">
        <f t="shared" si="3"/>
        <v>0</v>
      </c>
      <c r="I33" s="233">
        <v>0</v>
      </c>
      <c r="J33" s="234">
        <f t="shared" si="1"/>
        <v>0</v>
      </c>
    </row>
    <row r="34" spans="1:10" ht="15.75" outlineLevel="2">
      <c r="A34" s="120"/>
      <c r="B34" s="124"/>
      <c r="C34" s="124" t="s">
        <v>111</v>
      </c>
      <c r="D34" s="124" t="s">
        <v>9</v>
      </c>
      <c r="E34" s="179" t="s">
        <v>72</v>
      </c>
      <c r="F34" s="125">
        <f t="shared" si="3"/>
        <v>4</v>
      </c>
      <c r="G34" s="125">
        <f t="shared" si="3"/>
        <v>0</v>
      </c>
      <c r="H34" s="125">
        <f t="shared" si="3"/>
        <v>0</v>
      </c>
      <c r="I34" s="233">
        <v>0</v>
      </c>
      <c r="J34" s="234">
        <f t="shared" si="1"/>
        <v>0</v>
      </c>
    </row>
    <row r="35" spans="1:10" ht="15.75" outlineLevel="2">
      <c r="A35" s="120"/>
      <c r="B35" s="124"/>
      <c r="C35" s="124" t="s">
        <v>115</v>
      </c>
      <c r="D35" s="124"/>
      <c r="E35" s="149" t="s">
        <v>34</v>
      </c>
      <c r="F35" s="125">
        <f t="shared" si="3"/>
        <v>4</v>
      </c>
      <c r="G35" s="125">
        <f t="shared" si="3"/>
        <v>0</v>
      </c>
      <c r="H35" s="125">
        <f t="shared" si="3"/>
        <v>0</v>
      </c>
      <c r="I35" s="233">
        <v>0</v>
      </c>
      <c r="J35" s="234">
        <f t="shared" si="1"/>
        <v>0</v>
      </c>
    </row>
    <row r="36" spans="1:10" ht="31.5" outlineLevel="3">
      <c r="A36" s="124"/>
      <c r="B36" s="124"/>
      <c r="C36" s="124" t="s">
        <v>116</v>
      </c>
      <c r="D36" s="124"/>
      <c r="E36" s="149" t="s">
        <v>164</v>
      </c>
      <c r="F36" s="125">
        <f t="shared" si="3"/>
        <v>4</v>
      </c>
      <c r="G36" s="125">
        <f t="shared" si="3"/>
        <v>0</v>
      </c>
      <c r="H36" s="125">
        <f t="shared" si="3"/>
        <v>0</v>
      </c>
      <c r="I36" s="233">
        <v>0</v>
      </c>
      <c r="J36" s="234">
        <f t="shared" si="1"/>
        <v>0</v>
      </c>
    </row>
    <row r="37" spans="1:10" ht="15.75" outlineLevel="3">
      <c r="A37" s="124"/>
      <c r="B37" s="124"/>
      <c r="C37" s="124"/>
      <c r="D37" s="135" t="s">
        <v>12</v>
      </c>
      <c r="E37" s="184" t="s">
        <v>13</v>
      </c>
      <c r="F37" s="125">
        <v>4</v>
      </c>
      <c r="G37" s="125">
        <v>0</v>
      </c>
      <c r="H37" s="125">
        <v>0</v>
      </c>
      <c r="I37" s="233">
        <v>0</v>
      </c>
      <c r="J37" s="234">
        <f t="shared" si="1"/>
        <v>0</v>
      </c>
    </row>
    <row r="38" spans="1:10" ht="28.5" customHeight="1" outlineLevel="3">
      <c r="A38" s="124"/>
      <c r="B38" s="120" t="s">
        <v>26</v>
      </c>
      <c r="C38" s="120"/>
      <c r="D38" s="120" t="s">
        <v>9</v>
      </c>
      <c r="E38" s="182" t="s">
        <v>27</v>
      </c>
      <c r="F38" s="123">
        <f aca="true" t="shared" si="4" ref="F38:H39">F39</f>
        <v>342.5</v>
      </c>
      <c r="G38" s="123">
        <f t="shared" si="4"/>
        <v>262.1</v>
      </c>
      <c r="H38" s="123">
        <f t="shared" si="4"/>
        <v>262.1</v>
      </c>
      <c r="I38" s="233">
        <f t="shared" si="0"/>
        <v>100</v>
      </c>
      <c r="J38" s="234">
        <f t="shared" si="1"/>
        <v>0</v>
      </c>
    </row>
    <row r="39" spans="1:10" ht="25.5" customHeight="1" outlineLevel="3">
      <c r="A39" s="124"/>
      <c r="B39" s="124"/>
      <c r="C39" s="124" t="s">
        <v>111</v>
      </c>
      <c r="D39" s="124" t="s">
        <v>9</v>
      </c>
      <c r="E39" s="179" t="s">
        <v>72</v>
      </c>
      <c r="F39" s="125">
        <f t="shared" si="4"/>
        <v>342.5</v>
      </c>
      <c r="G39" s="125">
        <f t="shared" si="4"/>
        <v>262.1</v>
      </c>
      <c r="H39" s="125">
        <f t="shared" si="4"/>
        <v>262.1</v>
      </c>
      <c r="I39" s="233">
        <f t="shared" si="0"/>
        <v>100</v>
      </c>
      <c r="J39" s="234">
        <f t="shared" si="1"/>
        <v>0</v>
      </c>
    </row>
    <row r="40" spans="1:10" ht="48" customHeight="1" outlineLevel="3">
      <c r="A40" s="124"/>
      <c r="B40" s="124"/>
      <c r="C40" s="124" t="s">
        <v>117</v>
      </c>
      <c r="D40" s="124"/>
      <c r="E40" s="185" t="s">
        <v>36</v>
      </c>
      <c r="F40" s="125">
        <f>F43</f>
        <v>342.5</v>
      </c>
      <c r="G40" s="125">
        <f>G43+G41</f>
        <v>262.1</v>
      </c>
      <c r="H40" s="125">
        <f>H43+H41</f>
        <v>262.1</v>
      </c>
      <c r="I40" s="233">
        <f t="shared" si="0"/>
        <v>100</v>
      </c>
      <c r="J40" s="234">
        <f t="shared" si="1"/>
        <v>0</v>
      </c>
    </row>
    <row r="41" spans="1:10" ht="115.5" customHeight="1" outlineLevel="3">
      <c r="A41" s="124"/>
      <c r="B41" s="124"/>
      <c r="C41" s="124" t="s">
        <v>199</v>
      </c>
      <c r="D41" s="124"/>
      <c r="E41" s="216" t="s">
        <v>200</v>
      </c>
      <c r="F41" s="125" t="s">
        <v>203</v>
      </c>
      <c r="G41" s="125">
        <f>G42</f>
        <v>104.4</v>
      </c>
      <c r="H41" s="125">
        <f>H42</f>
        <v>104.4</v>
      </c>
      <c r="I41" s="233">
        <f t="shared" si="0"/>
        <v>100</v>
      </c>
      <c r="J41" s="234">
        <f t="shared" si="1"/>
        <v>0</v>
      </c>
    </row>
    <row r="42" spans="1:10" ht="15.75" outlineLevel="3">
      <c r="A42" s="124"/>
      <c r="B42" s="124"/>
      <c r="C42" s="124"/>
      <c r="D42" s="129" t="s">
        <v>201</v>
      </c>
      <c r="E42" s="207" t="s">
        <v>196</v>
      </c>
      <c r="F42" s="125" t="s">
        <v>203</v>
      </c>
      <c r="G42" s="125">
        <v>104.4</v>
      </c>
      <c r="H42" s="125">
        <v>104.4</v>
      </c>
      <c r="I42" s="233">
        <f t="shared" si="0"/>
        <v>100</v>
      </c>
      <c r="J42" s="234">
        <f t="shared" si="1"/>
        <v>0</v>
      </c>
    </row>
    <row r="43" spans="1:10" ht="31.5" outlineLevel="3">
      <c r="A43" s="124"/>
      <c r="B43" s="124"/>
      <c r="C43" s="124" t="s">
        <v>118</v>
      </c>
      <c r="D43" s="124"/>
      <c r="E43" s="149" t="s">
        <v>38</v>
      </c>
      <c r="F43" s="125">
        <f>F44+F45</f>
        <v>342.5</v>
      </c>
      <c r="G43" s="125">
        <f>G44+G45</f>
        <v>157.7</v>
      </c>
      <c r="H43" s="125">
        <f>H44+H45</f>
        <v>157.7</v>
      </c>
      <c r="I43" s="233">
        <f t="shared" si="0"/>
        <v>100</v>
      </c>
      <c r="J43" s="234">
        <f t="shared" si="1"/>
        <v>0</v>
      </c>
    </row>
    <row r="44" spans="1:10" ht="31.5" outlineLevel="3">
      <c r="A44" s="124"/>
      <c r="B44" s="124"/>
      <c r="C44" s="124"/>
      <c r="D44" s="129" t="s">
        <v>11</v>
      </c>
      <c r="E44" s="183" t="s">
        <v>78</v>
      </c>
      <c r="F44" s="125">
        <v>308.8</v>
      </c>
      <c r="G44" s="125">
        <v>130.1</v>
      </c>
      <c r="H44" s="125">
        <v>130.1</v>
      </c>
      <c r="I44" s="233">
        <f t="shared" si="0"/>
        <v>100</v>
      </c>
      <c r="J44" s="234">
        <f t="shared" si="1"/>
        <v>0</v>
      </c>
    </row>
    <row r="45" spans="1:10" ht="15.75" outlineLevel="3">
      <c r="A45" s="124"/>
      <c r="B45" s="124"/>
      <c r="C45" s="124"/>
      <c r="D45" s="135" t="s">
        <v>12</v>
      </c>
      <c r="E45" s="184" t="s">
        <v>13</v>
      </c>
      <c r="F45" s="125">
        <v>33.7</v>
      </c>
      <c r="G45" s="125">
        <v>27.6</v>
      </c>
      <c r="H45" s="125">
        <v>27.6</v>
      </c>
      <c r="I45" s="233">
        <f t="shared" si="0"/>
        <v>100</v>
      </c>
      <c r="J45" s="234">
        <f t="shared" si="1"/>
        <v>0</v>
      </c>
    </row>
    <row r="46" spans="1:10" ht="15.75" outlineLevel="3">
      <c r="A46" s="124"/>
      <c r="B46" s="137" t="s">
        <v>39</v>
      </c>
      <c r="C46" s="138"/>
      <c r="D46" s="139"/>
      <c r="E46" s="186" t="s">
        <v>60</v>
      </c>
      <c r="F46" s="140">
        <f>F47</f>
        <v>88.30000000000001</v>
      </c>
      <c r="G46" s="140">
        <f>G47</f>
        <v>25.5</v>
      </c>
      <c r="H46" s="140">
        <f>H47</f>
        <v>25.5</v>
      </c>
      <c r="I46" s="233">
        <f t="shared" si="0"/>
        <v>100</v>
      </c>
      <c r="J46" s="234">
        <f t="shared" si="1"/>
        <v>0</v>
      </c>
    </row>
    <row r="47" spans="1:10" ht="15.75" outlineLevel="3">
      <c r="A47" s="124"/>
      <c r="B47" s="141" t="s">
        <v>40</v>
      </c>
      <c r="C47" s="141"/>
      <c r="D47" s="141"/>
      <c r="E47" s="187" t="s">
        <v>41</v>
      </c>
      <c r="F47" s="143">
        <f aca="true" t="shared" si="5" ref="F47:H49">F48</f>
        <v>88.30000000000001</v>
      </c>
      <c r="G47" s="143">
        <f t="shared" si="5"/>
        <v>25.5</v>
      </c>
      <c r="H47" s="143">
        <f t="shared" si="5"/>
        <v>25.5</v>
      </c>
      <c r="I47" s="233">
        <f t="shared" si="0"/>
        <v>100</v>
      </c>
      <c r="J47" s="234">
        <f t="shared" si="1"/>
        <v>0</v>
      </c>
    </row>
    <row r="48" spans="1:10" ht="15.75" outlineLevel="3">
      <c r="A48" s="124"/>
      <c r="B48" s="141"/>
      <c r="C48" s="139" t="s">
        <v>111</v>
      </c>
      <c r="D48" s="139" t="s">
        <v>9</v>
      </c>
      <c r="E48" s="188" t="s">
        <v>72</v>
      </c>
      <c r="F48" s="143">
        <f t="shared" si="5"/>
        <v>88.30000000000001</v>
      </c>
      <c r="G48" s="143">
        <f t="shared" si="5"/>
        <v>25.5</v>
      </c>
      <c r="H48" s="143">
        <f t="shared" si="5"/>
        <v>25.5</v>
      </c>
      <c r="I48" s="233">
        <f t="shared" si="0"/>
        <v>100</v>
      </c>
      <c r="J48" s="234">
        <f t="shared" si="1"/>
        <v>0</v>
      </c>
    </row>
    <row r="49" spans="1:10" ht="63" outlineLevel="3">
      <c r="A49" s="124"/>
      <c r="B49" s="141"/>
      <c r="C49" s="139" t="s">
        <v>117</v>
      </c>
      <c r="D49" s="139"/>
      <c r="E49" s="189" t="s">
        <v>36</v>
      </c>
      <c r="F49" s="143">
        <f t="shared" si="5"/>
        <v>88.30000000000001</v>
      </c>
      <c r="G49" s="143">
        <f t="shared" si="5"/>
        <v>25.5</v>
      </c>
      <c r="H49" s="143">
        <f t="shared" si="5"/>
        <v>25.5</v>
      </c>
      <c r="I49" s="233">
        <f t="shared" si="0"/>
        <v>100</v>
      </c>
      <c r="J49" s="234">
        <f t="shared" si="1"/>
        <v>0</v>
      </c>
    </row>
    <row r="50" spans="1:10" ht="63.75" customHeight="1" outlineLevel="3">
      <c r="A50" s="124"/>
      <c r="B50" s="141"/>
      <c r="C50" s="141" t="s">
        <v>171</v>
      </c>
      <c r="D50" s="141"/>
      <c r="E50" s="187" t="s">
        <v>66</v>
      </c>
      <c r="F50" s="143">
        <f>F51+F52</f>
        <v>88.30000000000001</v>
      </c>
      <c r="G50" s="143">
        <f>G51+G52</f>
        <v>25.5</v>
      </c>
      <c r="H50" s="143">
        <f>H51+H52</f>
        <v>25.5</v>
      </c>
      <c r="I50" s="233">
        <f t="shared" si="0"/>
        <v>100</v>
      </c>
      <c r="J50" s="234">
        <f t="shared" si="1"/>
        <v>0</v>
      </c>
    </row>
    <row r="51" spans="1:10" ht="94.5" outlineLevel="3">
      <c r="A51" s="124"/>
      <c r="B51" s="141"/>
      <c r="C51" s="139"/>
      <c r="D51" s="144" t="s">
        <v>10</v>
      </c>
      <c r="E51" s="181" t="s">
        <v>93</v>
      </c>
      <c r="F51" s="143">
        <v>66.2</v>
      </c>
      <c r="G51" s="143">
        <v>24.4</v>
      </c>
      <c r="H51" s="143">
        <v>24.4</v>
      </c>
      <c r="I51" s="233">
        <f t="shared" si="0"/>
        <v>100</v>
      </c>
      <c r="J51" s="234">
        <f t="shared" si="1"/>
        <v>0</v>
      </c>
    </row>
    <row r="52" spans="1:10" ht="31.5" outlineLevel="3">
      <c r="A52" s="124"/>
      <c r="B52" s="141"/>
      <c r="C52" s="139"/>
      <c r="D52" s="145" t="s">
        <v>11</v>
      </c>
      <c r="E52" s="183" t="s">
        <v>78</v>
      </c>
      <c r="F52" s="146">
        <v>22.1</v>
      </c>
      <c r="G52" s="146">
        <v>1.1</v>
      </c>
      <c r="H52" s="146">
        <v>1.1</v>
      </c>
      <c r="I52" s="233">
        <f t="shared" si="0"/>
        <v>100</v>
      </c>
      <c r="J52" s="234">
        <f t="shared" si="1"/>
        <v>0</v>
      </c>
    </row>
    <row r="53" spans="1:10" ht="47.25" outlineLevel="4">
      <c r="A53" s="124"/>
      <c r="B53" s="120" t="s">
        <v>42</v>
      </c>
      <c r="C53" s="124"/>
      <c r="D53" s="124"/>
      <c r="E53" s="190" t="s">
        <v>61</v>
      </c>
      <c r="F53" s="123">
        <f aca="true" t="shared" si="6" ref="F53:H55">F54</f>
        <v>630.5</v>
      </c>
      <c r="G53" s="123">
        <f t="shared" si="6"/>
        <v>479.8</v>
      </c>
      <c r="H53" s="123">
        <f t="shared" si="6"/>
        <v>479.8</v>
      </c>
      <c r="I53" s="233">
        <f t="shared" si="0"/>
        <v>100</v>
      </c>
      <c r="J53" s="234">
        <f t="shared" si="1"/>
        <v>0</v>
      </c>
    </row>
    <row r="54" spans="1:10" ht="15.75" outlineLevel="4">
      <c r="A54" s="120"/>
      <c r="B54" s="124" t="s">
        <v>43</v>
      </c>
      <c r="C54" s="148"/>
      <c r="D54" s="124"/>
      <c r="E54" s="149" t="s">
        <v>44</v>
      </c>
      <c r="F54" s="125">
        <f t="shared" si="6"/>
        <v>630.5</v>
      </c>
      <c r="G54" s="125">
        <f t="shared" si="6"/>
        <v>479.8</v>
      </c>
      <c r="H54" s="125">
        <f t="shared" si="6"/>
        <v>479.8</v>
      </c>
      <c r="I54" s="233">
        <f t="shared" si="0"/>
        <v>100</v>
      </c>
      <c r="J54" s="234">
        <f t="shared" si="1"/>
        <v>0</v>
      </c>
    </row>
    <row r="55" spans="1:10" ht="47.25" outlineLevel="4">
      <c r="A55" s="120"/>
      <c r="B55" s="124"/>
      <c r="C55" s="148" t="s">
        <v>119</v>
      </c>
      <c r="D55" s="124"/>
      <c r="E55" s="149" t="s">
        <v>82</v>
      </c>
      <c r="F55" s="125">
        <f>F56</f>
        <v>630.5</v>
      </c>
      <c r="G55" s="125">
        <f t="shared" si="6"/>
        <v>479.8</v>
      </c>
      <c r="H55" s="125">
        <f t="shared" si="6"/>
        <v>479.8</v>
      </c>
      <c r="I55" s="233">
        <f t="shared" si="0"/>
        <v>100</v>
      </c>
      <c r="J55" s="234">
        <f t="shared" si="1"/>
        <v>0</v>
      </c>
    </row>
    <row r="56" spans="1:10" ht="63" outlineLevel="4">
      <c r="A56" s="120"/>
      <c r="B56" s="124"/>
      <c r="C56" s="148" t="s">
        <v>120</v>
      </c>
      <c r="D56" s="124"/>
      <c r="E56" s="149" t="s">
        <v>168</v>
      </c>
      <c r="F56" s="125">
        <f aca="true" t="shared" si="7" ref="F56:H58">F57</f>
        <v>630.5</v>
      </c>
      <c r="G56" s="125">
        <f t="shared" si="7"/>
        <v>479.8</v>
      </c>
      <c r="H56" s="125">
        <f t="shared" si="7"/>
        <v>479.8</v>
      </c>
      <c r="I56" s="233">
        <f t="shared" si="0"/>
        <v>100</v>
      </c>
      <c r="J56" s="234">
        <f t="shared" si="1"/>
        <v>0</v>
      </c>
    </row>
    <row r="57" spans="1:10" ht="31.5" outlineLevel="4">
      <c r="A57" s="120"/>
      <c r="B57" s="124"/>
      <c r="C57" s="148" t="s">
        <v>121</v>
      </c>
      <c r="D57" s="124"/>
      <c r="E57" s="149" t="s">
        <v>83</v>
      </c>
      <c r="F57" s="125">
        <f t="shared" si="7"/>
        <v>630.5</v>
      </c>
      <c r="G57" s="125">
        <f t="shared" si="7"/>
        <v>479.8</v>
      </c>
      <c r="H57" s="125">
        <f t="shared" si="7"/>
        <v>479.8</v>
      </c>
      <c r="I57" s="233">
        <f t="shared" si="0"/>
        <v>100</v>
      </c>
      <c r="J57" s="234">
        <f t="shared" si="1"/>
        <v>0</v>
      </c>
    </row>
    <row r="58" spans="1:10" ht="31.5" outlineLevel="4">
      <c r="A58" s="120"/>
      <c r="B58" s="124"/>
      <c r="C58" s="148" t="s">
        <v>122</v>
      </c>
      <c r="D58" s="124"/>
      <c r="E58" s="149" t="s">
        <v>64</v>
      </c>
      <c r="F58" s="125">
        <f t="shared" si="7"/>
        <v>630.5</v>
      </c>
      <c r="G58" s="125">
        <f t="shared" si="7"/>
        <v>479.8</v>
      </c>
      <c r="H58" s="125">
        <f t="shared" si="7"/>
        <v>479.8</v>
      </c>
      <c r="I58" s="233">
        <f t="shared" si="0"/>
        <v>100</v>
      </c>
      <c r="J58" s="234">
        <f t="shared" si="1"/>
        <v>0</v>
      </c>
    </row>
    <row r="59" spans="1:10" ht="31.5" outlineLevel="4">
      <c r="A59" s="120"/>
      <c r="B59" s="124"/>
      <c r="C59" s="148"/>
      <c r="D59" s="124" t="s">
        <v>11</v>
      </c>
      <c r="E59" s="183" t="s">
        <v>78</v>
      </c>
      <c r="F59" s="125">
        <v>630.5</v>
      </c>
      <c r="G59" s="125">
        <v>479.8</v>
      </c>
      <c r="H59" s="125">
        <v>479.8</v>
      </c>
      <c r="I59" s="233">
        <f t="shared" si="0"/>
        <v>100</v>
      </c>
      <c r="J59" s="234">
        <f t="shared" si="1"/>
        <v>0</v>
      </c>
    </row>
    <row r="60" spans="1:10" ht="15.75" outlineLevel="4">
      <c r="A60" s="124"/>
      <c r="B60" s="120" t="s">
        <v>54</v>
      </c>
      <c r="C60" s="120"/>
      <c r="D60" s="121"/>
      <c r="E60" s="191" t="s">
        <v>62</v>
      </c>
      <c r="F60" s="123">
        <f>F61</f>
        <v>326</v>
      </c>
      <c r="G60" s="123">
        <f>G61</f>
        <v>197.3</v>
      </c>
      <c r="H60" s="123">
        <f>H61</f>
        <v>197.3</v>
      </c>
      <c r="I60" s="233">
        <f t="shared" si="0"/>
        <v>100</v>
      </c>
      <c r="J60" s="234">
        <f t="shared" si="1"/>
        <v>0</v>
      </c>
    </row>
    <row r="61" spans="1:10" ht="15.75" outlineLevel="4">
      <c r="A61" s="124"/>
      <c r="B61" s="124" t="s">
        <v>55</v>
      </c>
      <c r="C61" s="124"/>
      <c r="D61" s="135"/>
      <c r="E61" s="149" t="s">
        <v>56</v>
      </c>
      <c r="F61" s="125">
        <f>F65</f>
        <v>326</v>
      </c>
      <c r="G61" s="125">
        <f aca="true" t="shared" si="8" ref="G61:H64">G62</f>
        <v>197.3</v>
      </c>
      <c r="H61" s="125">
        <f t="shared" si="8"/>
        <v>197.3</v>
      </c>
      <c r="I61" s="233">
        <f t="shared" si="0"/>
        <v>100</v>
      </c>
      <c r="J61" s="234">
        <f t="shared" si="1"/>
        <v>0</v>
      </c>
    </row>
    <row r="62" spans="1:10" ht="47.25" outlineLevel="4">
      <c r="A62" s="124"/>
      <c r="B62" s="124"/>
      <c r="C62" s="148" t="s">
        <v>123</v>
      </c>
      <c r="D62" s="124"/>
      <c r="E62" s="184" t="s">
        <v>90</v>
      </c>
      <c r="F62" s="125">
        <f>F63</f>
        <v>326</v>
      </c>
      <c r="G62" s="125">
        <f t="shared" si="8"/>
        <v>197.3</v>
      </c>
      <c r="H62" s="125">
        <f t="shared" si="8"/>
        <v>197.3</v>
      </c>
      <c r="I62" s="233">
        <f t="shared" si="0"/>
        <v>100</v>
      </c>
      <c r="J62" s="234">
        <f t="shared" si="1"/>
        <v>0</v>
      </c>
    </row>
    <row r="63" spans="1:10" ht="47.25" outlineLevel="4">
      <c r="A63" s="124"/>
      <c r="B63" s="124"/>
      <c r="C63" s="148" t="s">
        <v>170</v>
      </c>
      <c r="D63" s="124"/>
      <c r="E63" s="185" t="s">
        <v>102</v>
      </c>
      <c r="F63" s="125">
        <f>F64</f>
        <v>326</v>
      </c>
      <c r="G63" s="125">
        <f t="shared" si="8"/>
        <v>197.3</v>
      </c>
      <c r="H63" s="125">
        <f t="shared" si="8"/>
        <v>197.3</v>
      </c>
      <c r="I63" s="233">
        <f t="shared" si="0"/>
        <v>100</v>
      </c>
      <c r="J63" s="234">
        <f t="shared" si="1"/>
        <v>0</v>
      </c>
    </row>
    <row r="64" spans="1:10" ht="63" outlineLevel="4">
      <c r="A64" s="124"/>
      <c r="B64" s="124"/>
      <c r="C64" s="124" t="s">
        <v>124</v>
      </c>
      <c r="D64" s="124"/>
      <c r="E64" s="179" t="s">
        <v>80</v>
      </c>
      <c r="F64" s="125">
        <f>F65</f>
        <v>326</v>
      </c>
      <c r="G64" s="125">
        <f>G65</f>
        <v>197.3</v>
      </c>
      <c r="H64" s="125">
        <f t="shared" si="8"/>
        <v>197.3</v>
      </c>
      <c r="I64" s="233">
        <f t="shared" si="0"/>
        <v>100</v>
      </c>
      <c r="J64" s="234">
        <f t="shared" si="1"/>
        <v>0</v>
      </c>
    </row>
    <row r="65" spans="1:10" ht="31.5" outlineLevel="4">
      <c r="A65" s="124"/>
      <c r="B65" s="124"/>
      <c r="C65" s="124" t="s">
        <v>125</v>
      </c>
      <c r="D65" s="135"/>
      <c r="E65" s="179" t="s">
        <v>79</v>
      </c>
      <c r="F65" s="125">
        <f>F66</f>
        <v>326</v>
      </c>
      <c r="G65" s="125">
        <f>G66</f>
        <v>197.3</v>
      </c>
      <c r="H65" s="125">
        <f>H66</f>
        <v>197.3</v>
      </c>
      <c r="I65" s="233">
        <f t="shared" si="0"/>
        <v>100</v>
      </c>
      <c r="J65" s="234">
        <f t="shared" si="1"/>
        <v>0</v>
      </c>
    </row>
    <row r="66" spans="1:10" ht="31.5" outlineLevel="4">
      <c r="A66" s="124"/>
      <c r="B66" s="124"/>
      <c r="C66" s="124"/>
      <c r="D66" s="129" t="s">
        <v>11</v>
      </c>
      <c r="E66" s="183" t="s">
        <v>78</v>
      </c>
      <c r="F66" s="125">
        <v>326</v>
      </c>
      <c r="G66" s="125">
        <v>197.3</v>
      </c>
      <c r="H66" s="125">
        <v>197.3</v>
      </c>
      <c r="I66" s="233">
        <f t="shared" si="0"/>
        <v>100</v>
      </c>
      <c r="J66" s="234">
        <f t="shared" si="1"/>
        <v>0</v>
      </c>
    </row>
    <row r="67" spans="1:10" ht="31.5" outlineLevel="4">
      <c r="A67" s="124"/>
      <c r="B67" s="120" t="s">
        <v>37</v>
      </c>
      <c r="C67" s="120"/>
      <c r="D67" s="120"/>
      <c r="E67" s="173" t="s">
        <v>45</v>
      </c>
      <c r="F67" s="123">
        <f>F68+F79+F74</f>
        <v>1557.6</v>
      </c>
      <c r="G67" s="123">
        <f>G68+G79+G74</f>
        <v>756.9</v>
      </c>
      <c r="H67" s="123">
        <f>H68+H79+H74</f>
        <v>756.9</v>
      </c>
      <c r="I67" s="233">
        <f t="shared" si="0"/>
        <v>100</v>
      </c>
      <c r="J67" s="234">
        <f t="shared" si="1"/>
        <v>0</v>
      </c>
    </row>
    <row r="68" spans="1:10" ht="15.75" outlineLevel="4">
      <c r="A68" s="124"/>
      <c r="B68" s="120" t="s">
        <v>46</v>
      </c>
      <c r="C68" s="120"/>
      <c r="D68" s="120"/>
      <c r="E68" s="173" t="s">
        <v>47</v>
      </c>
      <c r="F68" s="125">
        <f aca="true" t="shared" si="9" ref="F68:H69">F69</f>
        <v>150</v>
      </c>
      <c r="G68" s="125">
        <f t="shared" si="9"/>
        <v>35.8</v>
      </c>
      <c r="H68" s="125">
        <f t="shared" si="9"/>
        <v>35.8</v>
      </c>
      <c r="I68" s="233">
        <f t="shared" si="0"/>
        <v>100</v>
      </c>
      <c r="J68" s="234">
        <f t="shared" si="1"/>
        <v>0</v>
      </c>
    </row>
    <row r="69" spans="1:10" ht="31.5" outlineLevel="4">
      <c r="A69" s="124"/>
      <c r="B69" s="120"/>
      <c r="C69" s="124" t="s">
        <v>126</v>
      </c>
      <c r="D69" s="124" t="s">
        <v>9</v>
      </c>
      <c r="E69" s="149" t="s">
        <v>109</v>
      </c>
      <c r="F69" s="125">
        <f t="shared" si="9"/>
        <v>150</v>
      </c>
      <c r="G69" s="125">
        <f t="shared" si="9"/>
        <v>35.8</v>
      </c>
      <c r="H69" s="125">
        <f t="shared" si="9"/>
        <v>35.8</v>
      </c>
      <c r="I69" s="233">
        <f t="shared" si="0"/>
        <v>100</v>
      </c>
      <c r="J69" s="234">
        <f t="shared" si="1"/>
        <v>0</v>
      </c>
    </row>
    <row r="70" spans="1:10" ht="15.75" outlineLevel="4">
      <c r="A70" s="124"/>
      <c r="B70" s="124"/>
      <c r="C70" s="124" t="s">
        <v>129</v>
      </c>
      <c r="D70" s="135"/>
      <c r="E70" s="149" t="s">
        <v>86</v>
      </c>
      <c r="F70" s="125">
        <f aca="true" t="shared" si="10" ref="F70:H72">F71</f>
        <v>150</v>
      </c>
      <c r="G70" s="125">
        <f t="shared" si="10"/>
        <v>35.8</v>
      </c>
      <c r="H70" s="125">
        <f t="shared" si="10"/>
        <v>35.8</v>
      </c>
      <c r="I70" s="233">
        <f t="shared" si="0"/>
        <v>100</v>
      </c>
      <c r="J70" s="234">
        <f t="shared" si="1"/>
        <v>0</v>
      </c>
    </row>
    <row r="71" spans="1:10" ht="31.5" outlineLevel="4">
      <c r="A71" s="124"/>
      <c r="B71" s="124"/>
      <c r="C71" s="124" t="s">
        <v>127</v>
      </c>
      <c r="D71" s="135"/>
      <c r="E71" s="149" t="s">
        <v>87</v>
      </c>
      <c r="F71" s="125">
        <f t="shared" si="10"/>
        <v>150</v>
      </c>
      <c r="G71" s="125">
        <f t="shared" si="10"/>
        <v>35.8</v>
      </c>
      <c r="H71" s="125">
        <f t="shared" si="10"/>
        <v>35.8</v>
      </c>
      <c r="I71" s="233">
        <f t="shared" si="0"/>
        <v>100</v>
      </c>
      <c r="J71" s="234">
        <f t="shared" si="1"/>
        <v>0</v>
      </c>
    </row>
    <row r="72" spans="1:10" ht="31.5" outlineLevel="4">
      <c r="A72" s="124"/>
      <c r="B72" s="124"/>
      <c r="C72" s="124" t="s">
        <v>128</v>
      </c>
      <c r="D72" s="135"/>
      <c r="E72" s="149" t="s">
        <v>48</v>
      </c>
      <c r="F72" s="125">
        <f t="shared" si="10"/>
        <v>150</v>
      </c>
      <c r="G72" s="125">
        <f t="shared" si="10"/>
        <v>35.8</v>
      </c>
      <c r="H72" s="125">
        <f t="shared" si="10"/>
        <v>35.8</v>
      </c>
      <c r="I72" s="233">
        <f t="shared" si="0"/>
        <v>100</v>
      </c>
      <c r="J72" s="234">
        <f t="shared" si="1"/>
        <v>0</v>
      </c>
    </row>
    <row r="73" spans="1:10" ht="31.5" outlineLevel="4">
      <c r="A73" s="124"/>
      <c r="B73" s="124"/>
      <c r="C73" s="124"/>
      <c r="D73" s="129" t="s">
        <v>11</v>
      </c>
      <c r="E73" s="183" t="s">
        <v>78</v>
      </c>
      <c r="F73" s="125">
        <v>150</v>
      </c>
      <c r="G73" s="125">
        <v>35.8</v>
      </c>
      <c r="H73" s="125">
        <v>35.8</v>
      </c>
      <c r="I73" s="233">
        <f t="shared" si="0"/>
        <v>100</v>
      </c>
      <c r="J73" s="234">
        <f t="shared" si="1"/>
        <v>0</v>
      </c>
    </row>
    <row r="74" spans="1:10" ht="15.75" outlineLevel="4">
      <c r="A74" s="124"/>
      <c r="B74" s="151" t="s">
        <v>157</v>
      </c>
      <c r="C74" s="152"/>
      <c r="D74" s="152"/>
      <c r="E74" s="192" t="s">
        <v>158</v>
      </c>
      <c r="F74" s="146">
        <f aca="true" t="shared" si="11" ref="F74:H77">F75</f>
        <v>1002.4</v>
      </c>
      <c r="G74" s="146">
        <f t="shared" si="11"/>
        <v>525</v>
      </c>
      <c r="H74" s="146">
        <f t="shared" si="11"/>
        <v>525</v>
      </c>
      <c r="I74" s="233">
        <f t="shared" si="0"/>
        <v>100</v>
      </c>
      <c r="J74" s="234">
        <f t="shared" si="1"/>
        <v>0</v>
      </c>
    </row>
    <row r="75" spans="1:10" ht="15.75" outlineLevel="4">
      <c r="A75" s="124"/>
      <c r="B75" s="154"/>
      <c r="C75" s="155" t="s">
        <v>111</v>
      </c>
      <c r="D75" s="155"/>
      <c r="E75" s="193" t="s">
        <v>72</v>
      </c>
      <c r="F75" s="146">
        <f t="shared" si="11"/>
        <v>1002.4</v>
      </c>
      <c r="G75" s="146">
        <f t="shared" si="11"/>
        <v>525</v>
      </c>
      <c r="H75" s="146">
        <f t="shared" si="11"/>
        <v>525</v>
      </c>
      <c r="I75" s="233">
        <f aca="true" t="shared" si="12" ref="I75:I138">H75/G75*100</f>
        <v>100</v>
      </c>
      <c r="J75" s="234">
        <f aca="true" t="shared" si="13" ref="J75:J138">G75-H75</f>
        <v>0</v>
      </c>
    </row>
    <row r="76" spans="1:10" ht="15.75" outlineLevel="4">
      <c r="A76" s="124"/>
      <c r="B76" s="154"/>
      <c r="C76" s="155" t="s">
        <v>162</v>
      </c>
      <c r="D76" s="155"/>
      <c r="E76" s="194" t="s">
        <v>159</v>
      </c>
      <c r="F76" s="146">
        <f t="shared" si="11"/>
        <v>1002.4</v>
      </c>
      <c r="G76" s="146">
        <f t="shared" si="11"/>
        <v>525</v>
      </c>
      <c r="H76" s="146">
        <f t="shared" si="11"/>
        <v>525</v>
      </c>
      <c r="I76" s="233">
        <f t="shared" si="12"/>
        <v>100</v>
      </c>
      <c r="J76" s="234">
        <f t="shared" si="13"/>
        <v>0</v>
      </c>
    </row>
    <row r="77" spans="1:10" ht="74.25" customHeight="1" outlineLevel="4">
      <c r="A77" s="124"/>
      <c r="B77" s="154"/>
      <c r="C77" s="155" t="s">
        <v>163</v>
      </c>
      <c r="D77" s="157"/>
      <c r="E77" s="195" t="s">
        <v>160</v>
      </c>
      <c r="F77" s="146">
        <f t="shared" si="11"/>
        <v>1002.4</v>
      </c>
      <c r="G77" s="146">
        <f t="shared" si="11"/>
        <v>525</v>
      </c>
      <c r="H77" s="146">
        <f t="shared" si="11"/>
        <v>525</v>
      </c>
      <c r="I77" s="233">
        <f t="shared" si="12"/>
        <v>100</v>
      </c>
      <c r="J77" s="234">
        <f t="shared" si="13"/>
        <v>0</v>
      </c>
    </row>
    <row r="78" spans="1:10" ht="15.75" outlineLevel="4">
      <c r="A78" s="124"/>
      <c r="B78" s="154"/>
      <c r="C78" s="155"/>
      <c r="D78" s="157">
        <v>800</v>
      </c>
      <c r="E78" s="196" t="s">
        <v>13</v>
      </c>
      <c r="F78" s="146">
        <v>1002.4</v>
      </c>
      <c r="G78" s="146">
        <v>525</v>
      </c>
      <c r="H78" s="146">
        <v>525</v>
      </c>
      <c r="I78" s="233">
        <f t="shared" si="12"/>
        <v>100</v>
      </c>
      <c r="J78" s="234">
        <f t="shared" si="13"/>
        <v>0</v>
      </c>
    </row>
    <row r="79" spans="1:10" ht="15.75" outlineLevel="2">
      <c r="A79" s="124"/>
      <c r="B79" s="120" t="s">
        <v>49</v>
      </c>
      <c r="C79" s="121"/>
      <c r="D79" s="121"/>
      <c r="E79" s="173" t="s">
        <v>50</v>
      </c>
      <c r="F79" s="123">
        <f aca="true" t="shared" si="14" ref="F79:H81">F80</f>
        <v>405.2</v>
      </c>
      <c r="G79" s="123">
        <f t="shared" si="14"/>
        <v>196.1</v>
      </c>
      <c r="H79" s="123">
        <f t="shared" si="14"/>
        <v>196.1</v>
      </c>
      <c r="I79" s="233">
        <f t="shared" si="12"/>
        <v>100</v>
      </c>
      <c r="J79" s="234">
        <f t="shared" si="13"/>
        <v>0</v>
      </c>
    </row>
    <row r="80" spans="1:10" s="11" customFormat="1" ht="47.25">
      <c r="A80" s="120"/>
      <c r="B80" s="120"/>
      <c r="C80" s="120" t="s">
        <v>133</v>
      </c>
      <c r="D80" s="121"/>
      <c r="E80" s="173" t="s">
        <v>96</v>
      </c>
      <c r="F80" s="123">
        <f t="shared" si="14"/>
        <v>405.2</v>
      </c>
      <c r="G80" s="123">
        <f t="shared" si="14"/>
        <v>196.1</v>
      </c>
      <c r="H80" s="123">
        <f t="shared" si="14"/>
        <v>196.1</v>
      </c>
      <c r="I80" s="233">
        <f t="shared" si="12"/>
        <v>100</v>
      </c>
      <c r="J80" s="234">
        <f t="shared" si="13"/>
        <v>0</v>
      </c>
    </row>
    <row r="81" spans="1:10" s="11" customFormat="1" ht="47.25">
      <c r="A81" s="124"/>
      <c r="B81" s="120"/>
      <c r="C81" s="124" t="s">
        <v>134</v>
      </c>
      <c r="D81" s="135"/>
      <c r="E81" s="149" t="s">
        <v>103</v>
      </c>
      <c r="F81" s="125">
        <f t="shared" si="14"/>
        <v>405.2</v>
      </c>
      <c r="G81" s="125">
        <f t="shared" si="14"/>
        <v>196.1</v>
      </c>
      <c r="H81" s="125">
        <f t="shared" si="14"/>
        <v>196.1</v>
      </c>
      <c r="I81" s="233">
        <f t="shared" si="12"/>
        <v>100</v>
      </c>
      <c r="J81" s="234">
        <f t="shared" si="13"/>
        <v>0</v>
      </c>
    </row>
    <row r="82" spans="1:10" s="11" customFormat="1" ht="47.25">
      <c r="A82" s="124"/>
      <c r="B82" s="120"/>
      <c r="C82" s="124" t="s">
        <v>135</v>
      </c>
      <c r="D82" s="121"/>
      <c r="E82" s="149" t="s">
        <v>104</v>
      </c>
      <c r="F82" s="125">
        <f>F83+F85+F87+F91+F93+F95+F97</f>
        <v>405.2</v>
      </c>
      <c r="G82" s="125">
        <f>G83+G85+G87+G91+G93+G95+G97+G89</f>
        <v>196.1</v>
      </c>
      <c r="H82" s="125">
        <f>H83+H85+H87+H91+H93+H95+H97+H89</f>
        <v>196.1</v>
      </c>
      <c r="I82" s="233">
        <f t="shared" si="12"/>
        <v>100</v>
      </c>
      <c r="J82" s="234">
        <f t="shared" si="13"/>
        <v>0</v>
      </c>
    </row>
    <row r="83" spans="1:10" s="11" customFormat="1" ht="15.75">
      <c r="A83" s="124"/>
      <c r="B83" s="124"/>
      <c r="C83" s="124" t="s">
        <v>136</v>
      </c>
      <c r="D83" s="160"/>
      <c r="E83" s="149" t="s">
        <v>51</v>
      </c>
      <c r="F83" s="125">
        <f>F84</f>
        <v>351.5</v>
      </c>
      <c r="G83" s="125">
        <f>G84</f>
        <v>196.1</v>
      </c>
      <c r="H83" s="125">
        <f>H84</f>
        <v>196.1</v>
      </c>
      <c r="I83" s="233">
        <f t="shared" si="12"/>
        <v>100</v>
      </c>
      <c r="J83" s="234">
        <f t="shared" si="13"/>
        <v>0</v>
      </c>
    </row>
    <row r="84" spans="1:10" s="11" customFormat="1" ht="31.5">
      <c r="A84" s="124"/>
      <c r="B84" s="124"/>
      <c r="C84" s="124"/>
      <c r="D84" s="129" t="s">
        <v>11</v>
      </c>
      <c r="E84" s="183" t="s">
        <v>78</v>
      </c>
      <c r="F84" s="125">
        <v>351.5</v>
      </c>
      <c r="G84" s="125">
        <v>196.1</v>
      </c>
      <c r="H84" s="125">
        <v>196.1</v>
      </c>
      <c r="I84" s="233">
        <f t="shared" si="12"/>
        <v>100</v>
      </c>
      <c r="J84" s="234">
        <f t="shared" si="13"/>
        <v>0</v>
      </c>
    </row>
    <row r="85" spans="1:10" s="11" customFormat="1" ht="31.5">
      <c r="A85" s="124"/>
      <c r="B85" s="124"/>
      <c r="C85" s="124" t="s">
        <v>165</v>
      </c>
      <c r="D85" s="129"/>
      <c r="E85" s="184" t="s">
        <v>156</v>
      </c>
      <c r="F85" s="125">
        <f>F86</f>
        <v>20.7</v>
      </c>
      <c r="G85" s="125">
        <f>G86</f>
        <v>0</v>
      </c>
      <c r="H85" s="125">
        <f>H86</f>
        <v>0</v>
      </c>
      <c r="I85" s="233">
        <v>0</v>
      </c>
      <c r="J85" s="234">
        <f t="shared" si="13"/>
        <v>0</v>
      </c>
    </row>
    <row r="86" spans="1:10" s="11" customFormat="1" ht="31.5">
      <c r="A86" s="124"/>
      <c r="B86" s="124"/>
      <c r="C86" s="124"/>
      <c r="D86" s="129" t="s">
        <v>11</v>
      </c>
      <c r="E86" s="183" t="s">
        <v>78</v>
      </c>
      <c r="F86" s="125">
        <v>20.7</v>
      </c>
      <c r="G86" s="125">
        <v>0</v>
      </c>
      <c r="H86" s="125">
        <v>0</v>
      </c>
      <c r="I86" s="233">
        <v>0</v>
      </c>
      <c r="J86" s="234">
        <f t="shared" si="13"/>
        <v>0</v>
      </c>
    </row>
    <row r="87" spans="1:10" s="11" customFormat="1" ht="15.75">
      <c r="A87" s="124"/>
      <c r="B87" s="124"/>
      <c r="C87" s="124" t="s">
        <v>137</v>
      </c>
      <c r="D87" s="129"/>
      <c r="E87" s="184" t="s">
        <v>67</v>
      </c>
      <c r="F87" s="125">
        <f>F88</f>
        <v>20</v>
      </c>
      <c r="G87" s="125">
        <f>G88</f>
        <v>0</v>
      </c>
      <c r="H87" s="125">
        <f>H88</f>
        <v>0</v>
      </c>
      <c r="I87" s="233">
        <v>0</v>
      </c>
      <c r="J87" s="234">
        <f t="shared" si="13"/>
        <v>0</v>
      </c>
    </row>
    <row r="88" spans="1:10" s="11" customFormat="1" ht="31.5">
      <c r="A88" s="124"/>
      <c r="B88" s="124"/>
      <c r="C88" s="124"/>
      <c r="D88" s="129" t="s">
        <v>11</v>
      </c>
      <c r="E88" s="183" t="s">
        <v>78</v>
      </c>
      <c r="F88" s="125">
        <v>20</v>
      </c>
      <c r="G88" s="125">
        <v>0</v>
      </c>
      <c r="H88" s="125">
        <v>0</v>
      </c>
      <c r="I88" s="233">
        <v>0</v>
      </c>
      <c r="J88" s="234">
        <f t="shared" si="13"/>
        <v>0</v>
      </c>
    </row>
    <row r="89" spans="1:10" s="11" customFormat="1" ht="1.5" customHeight="1">
      <c r="A89" s="124"/>
      <c r="B89" s="124"/>
      <c r="C89" s="124" t="s">
        <v>204</v>
      </c>
      <c r="D89" s="129"/>
      <c r="E89" s="184" t="s">
        <v>205</v>
      </c>
      <c r="F89" s="125" t="s">
        <v>203</v>
      </c>
      <c r="G89" s="125">
        <f>G90</f>
        <v>0</v>
      </c>
      <c r="H89" s="125">
        <f>H90</f>
        <v>0</v>
      </c>
      <c r="I89" s="233">
        <v>0</v>
      </c>
      <c r="J89" s="234">
        <f t="shared" si="13"/>
        <v>0</v>
      </c>
    </row>
    <row r="90" spans="1:10" s="11" customFormat="1" ht="31.5" hidden="1">
      <c r="A90" s="124"/>
      <c r="B90" s="124"/>
      <c r="C90" s="124"/>
      <c r="D90" s="129" t="s">
        <v>11</v>
      </c>
      <c r="E90" s="183" t="s">
        <v>78</v>
      </c>
      <c r="F90" s="125" t="s">
        <v>203</v>
      </c>
      <c r="G90" s="125">
        <v>0</v>
      </c>
      <c r="H90" s="125">
        <v>0</v>
      </c>
      <c r="I90" s="233">
        <v>0</v>
      </c>
      <c r="J90" s="234">
        <f t="shared" si="13"/>
        <v>0</v>
      </c>
    </row>
    <row r="91" spans="1:10" s="11" customFormat="1" ht="15.75">
      <c r="A91" s="124"/>
      <c r="B91" s="124"/>
      <c r="C91" s="124" t="s">
        <v>138</v>
      </c>
      <c r="D91" s="129"/>
      <c r="E91" s="184" t="s">
        <v>68</v>
      </c>
      <c r="F91" s="125">
        <f>F92</f>
        <v>3</v>
      </c>
      <c r="G91" s="125">
        <f>G92</f>
        <v>0</v>
      </c>
      <c r="H91" s="125">
        <f>H92</f>
        <v>0</v>
      </c>
      <c r="I91" s="233">
        <v>0</v>
      </c>
      <c r="J91" s="234">
        <f t="shared" si="13"/>
        <v>0</v>
      </c>
    </row>
    <row r="92" spans="1:10" s="11" customFormat="1" ht="31.5">
      <c r="A92" s="124"/>
      <c r="B92" s="124"/>
      <c r="C92" s="124"/>
      <c r="D92" s="129" t="s">
        <v>11</v>
      </c>
      <c r="E92" s="183" t="s">
        <v>78</v>
      </c>
      <c r="F92" s="125">
        <v>3</v>
      </c>
      <c r="G92" s="125">
        <v>0</v>
      </c>
      <c r="H92" s="125">
        <v>0</v>
      </c>
      <c r="I92" s="233">
        <v>0</v>
      </c>
      <c r="J92" s="234">
        <f t="shared" si="13"/>
        <v>0</v>
      </c>
    </row>
    <row r="93" spans="1:10" s="11" customFormat="1" ht="15.75">
      <c r="A93" s="124"/>
      <c r="B93" s="124"/>
      <c r="C93" s="124" t="s">
        <v>139</v>
      </c>
      <c r="D93" s="129"/>
      <c r="E93" s="184" t="s">
        <v>69</v>
      </c>
      <c r="F93" s="125">
        <f>F94</f>
        <v>5</v>
      </c>
      <c r="G93" s="125">
        <f>G94</f>
        <v>0</v>
      </c>
      <c r="H93" s="125">
        <f>H94</f>
        <v>0</v>
      </c>
      <c r="I93" s="233">
        <v>0</v>
      </c>
      <c r="J93" s="234">
        <f t="shared" si="13"/>
        <v>0</v>
      </c>
    </row>
    <row r="94" spans="1:10" s="11" customFormat="1" ht="31.5">
      <c r="A94" s="124"/>
      <c r="B94" s="124"/>
      <c r="C94" s="124"/>
      <c r="D94" s="129" t="s">
        <v>11</v>
      </c>
      <c r="E94" s="183" t="s">
        <v>78</v>
      </c>
      <c r="F94" s="125">
        <v>5</v>
      </c>
      <c r="G94" s="125">
        <v>0</v>
      </c>
      <c r="H94" s="125">
        <v>0</v>
      </c>
      <c r="I94" s="233">
        <v>0</v>
      </c>
      <c r="J94" s="234">
        <f t="shared" si="13"/>
        <v>0</v>
      </c>
    </row>
    <row r="95" spans="1:10" s="11" customFormat="1" ht="15.75">
      <c r="A95" s="124"/>
      <c r="B95" s="124"/>
      <c r="C95" s="124" t="s">
        <v>140</v>
      </c>
      <c r="D95" s="129"/>
      <c r="E95" s="184" t="s">
        <v>70</v>
      </c>
      <c r="F95" s="125">
        <f>F96</f>
        <v>2</v>
      </c>
      <c r="G95" s="125">
        <f>G96</f>
        <v>0</v>
      </c>
      <c r="H95" s="125">
        <f>H96</f>
        <v>0</v>
      </c>
      <c r="I95" s="233">
        <v>0</v>
      </c>
      <c r="J95" s="234">
        <f t="shared" si="13"/>
        <v>0</v>
      </c>
    </row>
    <row r="96" spans="1:10" s="11" customFormat="1" ht="31.5">
      <c r="A96" s="124"/>
      <c r="B96" s="124"/>
      <c r="C96" s="124"/>
      <c r="D96" s="129" t="s">
        <v>11</v>
      </c>
      <c r="E96" s="183" t="s">
        <v>78</v>
      </c>
      <c r="F96" s="125">
        <v>2</v>
      </c>
      <c r="G96" s="125">
        <v>0</v>
      </c>
      <c r="H96" s="125">
        <v>0</v>
      </c>
      <c r="I96" s="233">
        <v>0</v>
      </c>
      <c r="J96" s="234">
        <f t="shared" si="13"/>
        <v>0</v>
      </c>
    </row>
    <row r="97" spans="1:10" s="11" customFormat="1" ht="15.75">
      <c r="A97" s="124"/>
      <c r="B97" s="124"/>
      <c r="C97" s="124" t="s">
        <v>141</v>
      </c>
      <c r="D97" s="129"/>
      <c r="E97" s="184" t="s">
        <v>76</v>
      </c>
      <c r="F97" s="125">
        <f>F98</f>
        <v>3</v>
      </c>
      <c r="G97" s="125">
        <f>G98</f>
        <v>0</v>
      </c>
      <c r="H97" s="125">
        <f>H98</f>
        <v>0</v>
      </c>
      <c r="I97" s="233">
        <v>0</v>
      </c>
      <c r="J97" s="234">
        <f t="shared" si="13"/>
        <v>0</v>
      </c>
    </row>
    <row r="98" spans="1:10" s="11" customFormat="1" ht="31.5">
      <c r="A98" s="124"/>
      <c r="B98" s="124"/>
      <c r="C98" s="124"/>
      <c r="D98" s="129" t="s">
        <v>11</v>
      </c>
      <c r="E98" s="183" t="s">
        <v>78</v>
      </c>
      <c r="F98" s="125">
        <v>3</v>
      </c>
      <c r="G98" s="125">
        <v>0</v>
      </c>
      <c r="H98" s="125">
        <v>0</v>
      </c>
      <c r="I98" s="233">
        <v>0</v>
      </c>
      <c r="J98" s="234">
        <f t="shared" si="13"/>
        <v>0</v>
      </c>
    </row>
    <row r="99" spans="1:10" s="11" customFormat="1" ht="15.75">
      <c r="A99" s="124"/>
      <c r="B99" s="120" t="s">
        <v>28</v>
      </c>
      <c r="C99" s="120"/>
      <c r="D99" s="120"/>
      <c r="E99" s="191" t="s">
        <v>166</v>
      </c>
      <c r="F99" s="123">
        <f aca="true" t="shared" si="15" ref="F99:H100">F100</f>
        <v>1437.6999999999998</v>
      </c>
      <c r="G99" s="123">
        <f t="shared" si="15"/>
        <v>640.7</v>
      </c>
      <c r="H99" s="123">
        <f t="shared" si="15"/>
        <v>640.7</v>
      </c>
      <c r="I99" s="233">
        <f t="shared" si="12"/>
        <v>100</v>
      </c>
      <c r="J99" s="234">
        <f t="shared" si="13"/>
        <v>0</v>
      </c>
    </row>
    <row r="100" spans="1:10" s="11" customFormat="1" ht="15.75">
      <c r="A100" s="124"/>
      <c r="B100" s="120" t="s">
        <v>29</v>
      </c>
      <c r="C100" s="120"/>
      <c r="D100" s="120"/>
      <c r="E100" s="173" t="s">
        <v>30</v>
      </c>
      <c r="F100" s="123">
        <f t="shared" si="15"/>
        <v>1437.6999999999998</v>
      </c>
      <c r="G100" s="123">
        <f t="shared" si="15"/>
        <v>640.7</v>
      </c>
      <c r="H100" s="123">
        <f t="shared" si="15"/>
        <v>640.7</v>
      </c>
      <c r="I100" s="233">
        <f t="shared" si="12"/>
        <v>100</v>
      </c>
      <c r="J100" s="234">
        <f t="shared" si="13"/>
        <v>0</v>
      </c>
    </row>
    <row r="101" spans="1:10" s="11" customFormat="1" ht="31.5">
      <c r="A101" s="124"/>
      <c r="B101" s="124"/>
      <c r="C101" s="124" t="s">
        <v>142</v>
      </c>
      <c r="D101" s="124"/>
      <c r="E101" s="149" t="s">
        <v>110</v>
      </c>
      <c r="F101" s="125">
        <f>F102+F107</f>
        <v>1437.6999999999998</v>
      </c>
      <c r="G101" s="125">
        <f>G102+G107</f>
        <v>640.7</v>
      </c>
      <c r="H101" s="125">
        <f>H102+H107</f>
        <v>640.7</v>
      </c>
      <c r="I101" s="233">
        <f t="shared" si="12"/>
        <v>100</v>
      </c>
      <c r="J101" s="234">
        <f t="shared" si="13"/>
        <v>0</v>
      </c>
    </row>
    <row r="102" spans="1:10" s="11" customFormat="1" ht="47.25">
      <c r="A102" s="124"/>
      <c r="B102" s="124"/>
      <c r="C102" s="124" t="s">
        <v>143</v>
      </c>
      <c r="D102" s="124"/>
      <c r="E102" s="149" t="s">
        <v>105</v>
      </c>
      <c r="F102" s="125">
        <f>F103</f>
        <v>40</v>
      </c>
      <c r="G102" s="125">
        <f>G103</f>
        <v>2.2</v>
      </c>
      <c r="H102" s="125">
        <f>H103</f>
        <v>2.2</v>
      </c>
      <c r="I102" s="233">
        <f t="shared" si="12"/>
        <v>100</v>
      </c>
      <c r="J102" s="234">
        <f t="shared" si="13"/>
        <v>0</v>
      </c>
    </row>
    <row r="103" spans="1:10" s="11" customFormat="1" ht="47.25">
      <c r="A103" s="124"/>
      <c r="B103" s="124"/>
      <c r="C103" s="124" t="s">
        <v>144</v>
      </c>
      <c r="D103" s="124"/>
      <c r="E103" s="197" t="s">
        <v>99</v>
      </c>
      <c r="F103" s="125">
        <f aca="true" t="shared" si="16" ref="F103:H104">F104</f>
        <v>40</v>
      </c>
      <c r="G103" s="125">
        <f t="shared" si="16"/>
        <v>2.2</v>
      </c>
      <c r="H103" s="125">
        <f t="shared" si="16"/>
        <v>2.2</v>
      </c>
      <c r="I103" s="233">
        <f t="shared" si="12"/>
        <v>100</v>
      </c>
      <c r="J103" s="234">
        <f t="shared" si="13"/>
        <v>0</v>
      </c>
    </row>
    <row r="104" spans="1:10" ht="15.75" outlineLevel="2">
      <c r="A104" s="124"/>
      <c r="B104" s="124"/>
      <c r="C104" s="124" t="s">
        <v>145</v>
      </c>
      <c r="D104" s="124"/>
      <c r="E104" s="198" t="s">
        <v>100</v>
      </c>
      <c r="F104" s="125">
        <f t="shared" si="16"/>
        <v>40</v>
      </c>
      <c r="G104" s="125">
        <f t="shared" si="16"/>
        <v>2.2</v>
      </c>
      <c r="H104" s="125">
        <f t="shared" si="16"/>
        <v>2.2</v>
      </c>
      <c r="I104" s="233">
        <f t="shared" si="12"/>
        <v>100</v>
      </c>
      <c r="J104" s="234">
        <f t="shared" si="13"/>
        <v>0</v>
      </c>
    </row>
    <row r="105" spans="1:10" ht="31.5" outlineLevel="2">
      <c r="A105" s="124"/>
      <c r="B105" s="124"/>
      <c r="C105" s="124"/>
      <c r="D105" s="124" t="s">
        <v>11</v>
      </c>
      <c r="E105" s="183" t="s">
        <v>78</v>
      </c>
      <c r="F105" s="125">
        <v>40</v>
      </c>
      <c r="G105" s="125">
        <v>2.2</v>
      </c>
      <c r="H105" s="125">
        <v>2.2</v>
      </c>
      <c r="I105" s="233">
        <f t="shared" si="12"/>
        <v>100</v>
      </c>
      <c r="J105" s="234">
        <f t="shared" si="13"/>
        <v>0</v>
      </c>
    </row>
    <row r="106" spans="1:10" ht="31.5" outlineLevel="4">
      <c r="A106" s="124"/>
      <c r="B106" s="124"/>
      <c r="C106" s="124" t="s">
        <v>146</v>
      </c>
      <c r="D106" s="124"/>
      <c r="E106" s="185" t="s">
        <v>101</v>
      </c>
      <c r="F106" s="125">
        <f>F107</f>
        <v>1397.6999999999998</v>
      </c>
      <c r="G106" s="125">
        <f>G107</f>
        <v>638.5</v>
      </c>
      <c r="H106" s="125">
        <f>H107</f>
        <v>638.5</v>
      </c>
      <c r="I106" s="233">
        <f t="shared" si="12"/>
        <v>100</v>
      </c>
      <c r="J106" s="234">
        <f t="shared" si="13"/>
        <v>0</v>
      </c>
    </row>
    <row r="107" spans="1:10" ht="49.5" customHeight="1" outlineLevel="4">
      <c r="A107" s="124"/>
      <c r="B107" s="124"/>
      <c r="C107" s="124" t="s">
        <v>183</v>
      </c>
      <c r="D107" s="124"/>
      <c r="E107" s="149" t="s">
        <v>81</v>
      </c>
      <c r="F107" s="125">
        <f>F108+F112</f>
        <v>1397.6999999999998</v>
      </c>
      <c r="G107" s="125">
        <f>G108+G112</f>
        <v>638.5</v>
      </c>
      <c r="H107" s="125">
        <f>H108+H112</f>
        <v>638.5</v>
      </c>
      <c r="I107" s="233">
        <f t="shared" si="12"/>
        <v>100</v>
      </c>
      <c r="J107" s="234">
        <f t="shared" si="13"/>
        <v>0</v>
      </c>
    </row>
    <row r="108" spans="1:10" s="6" customFormat="1" ht="15.75" outlineLevel="3">
      <c r="A108" s="124"/>
      <c r="B108" s="124"/>
      <c r="C108" s="124" t="s">
        <v>184</v>
      </c>
      <c r="D108" s="124"/>
      <c r="E108" s="149" t="s">
        <v>52</v>
      </c>
      <c r="F108" s="125">
        <f>F109+F110+F111</f>
        <v>1006.9</v>
      </c>
      <c r="G108" s="125">
        <f>G109+G110+G111</f>
        <v>462.5</v>
      </c>
      <c r="H108" s="125">
        <f>H109+H110+H111</f>
        <v>462.5</v>
      </c>
      <c r="I108" s="233">
        <f t="shared" si="12"/>
        <v>100</v>
      </c>
      <c r="J108" s="234">
        <f t="shared" si="13"/>
        <v>0</v>
      </c>
    </row>
    <row r="109" spans="1:10" s="6" customFormat="1" ht="104.25" customHeight="1" outlineLevel="3">
      <c r="A109" s="124"/>
      <c r="B109" s="124"/>
      <c r="C109" s="124"/>
      <c r="D109" s="124" t="s">
        <v>10</v>
      </c>
      <c r="E109" s="181" t="s">
        <v>93</v>
      </c>
      <c r="F109" s="125">
        <v>244.7</v>
      </c>
      <c r="G109" s="125">
        <v>114.3</v>
      </c>
      <c r="H109" s="125">
        <v>114.3</v>
      </c>
      <c r="I109" s="233">
        <f t="shared" si="12"/>
        <v>100</v>
      </c>
      <c r="J109" s="234">
        <f t="shared" si="13"/>
        <v>0</v>
      </c>
    </row>
    <row r="110" spans="1:12" ht="55.5" customHeight="1" outlineLevel="4">
      <c r="A110" s="124"/>
      <c r="B110" s="124"/>
      <c r="C110" s="124"/>
      <c r="D110" s="129" t="s">
        <v>11</v>
      </c>
      <c r="E110" s="183" t="s">
        <v>78</v>
      </c>
      <c r="F110" s="125">
        <v>749.1</v>
      </c>
      <c r="G110" s="125">
        <v>345</v>
      </c>
      <c r="H110" s="125">
        <v>345</v>
      </c>
      <c r="I110" s="233">
        <f t="shared" si="12"/>
        <v>100</v>
      </c>
      <c r="J110" s="234">
        <f t="shared" si="13"/>
        <v>0</v>
      </c>
      <c r="L110" s="5"/>
    </row>
    <row r="111" spans="1:10" ht="25.5" customHeight="1" outlineLevel="4">
      <c r="A111" s="124"/>
      <c r="B111" s="124"/>
      <c r="C111" s="124"/>
      <c r="D111" s="124" t="s">
        <v>12</v>
      </c>
      <c r="E111" s="149" t="s">
        <v>13</v>
      </c>
      <c r="F111" s="125">
        <v>13.1</v>
      </c>
      <c r="G111" s="125">
        <v>3.2</v>
      </c>
      <c r="H111" s="125">
        <v>3.2</v>
      </c>
      <c r="I111" s="233">
        <f t="shared" si="12"/>
        <v>100</v>
      </c>
      <c r="J111" s="234">
        <f t="shared" si="13"/>
        <v>0</v>
      </c>
    </row>
    <row r="112" spans="1:10" ht="31.5" outlineLevel="4">
      <c r="A112" s="124"/>
      <c r="B112" s="124"/>
      <c r="C112" s="124" t="s">
        <v>185</v>
      </c>
      <c r="D112" s="124"/>
      <c r="E112" s="149" t="s">
        <v>53</v>
      </c>
      <c r="F112" s="125">
        <f>F113+F114</f>
        <v>390.79999999999995</v>
      </c>
      <c r="G112" s="125">
        <f>G113+G114</f>
        <v>176</v>
      </c>
      <c r="H112" s="125">
        <f>H113+H114</f>
        <v>176</v>
      </c>
      <c r="I112" s="233">
        <f t="shared" si="12"/>
        <v>100</v>
      </c>
      <c r="J112" s="234">
        <f t="shared" si="13"/>
        <v>0</v>
      </c>
    </row>
    <row r="113" spans="1:10" ht="102" customHeight="1" outlineLevel="4">
      <c r="A113" s="124"/>
      <c r="B113" s="124"/>
      <c r="C113" s="124"/>
      <c r="D113" s="124" t="s">
        <v>10</v>
      </c>
      <c r="E113" s="181" t="s">
        <v>93</v>
      </c>
      <c r="F113" s="125">
        <v>228.1</v>
      </c>
      <c r="G113" s="125">
        <v>79.3</v>
      </c>
      <c r="H113" s="125">
        <v>79.3</v>
      </c>
      <c r="I113" s="233">
        <f t="shared" si="12"/>
        <v>100</v>
      </c>
      <c r="J113" s="234">
        <f t="shared" si="13"/>
        <v>0</v>
      </c>
    </row>
    <row r="114" spans="1:10" ht="56.25" customHeight="1" outlineLevel="4">
      <c r="A114" s="124"/>
      <c r="B114" s="124"/>
      <c r="C114" s="124"/>
      <c r="D114" s="129" t="s">
        <v>11</v>
      </c>
      <c r="E114" s="183" t="s">
        <v>78</v>
      </c>
      <c r="F114" s="125">
        <v>162.7</v>
      </c>
      <c r="G114" s="125">
        <v>96.7</v>
      </c>
      <c r="H114" s="125">
        <v>96.7</v>
      </c>
      <c r="I114" s="233">
        <f t="shared" si="12"/>
        <v>100</v>
      </c>
      <c r="J114" s="234">
        <f t="shared" si="13"/>
        <v>0</v>
      </c>
    </row>
    <row r="115" spans="1:10" ht="15.75" outlineLevel="4">
      <c r="A115" s="124"/>
      <c r="B115" s="120" t="s">
        <v>16</v>
      </c>
      <c r="C115" s="124"/>
      <c r="D115" s="124"/>
      <c r="E115" s="190" t="s">
        <v>63</v>
      </c>
      <c r="F115" s="123">
        <f>F116+F122</f>
        <v>450.09999999999997</v>
      </c>
      <c r="G115" s="123">
        <f>G116+G122</f>
        <v>20.2</v>
      </c>
      <c r="H115" s="123">
        <f>H116+H122</f>
        <v>20.2</v>
      </c>
      <c r="I115" s="233">
        <f t="shared" si="12"/>
        <v>100</v>
      </c>
      <c r="J115" s="234">
        <f t="shared" si="13"/>
        <v>0</v>
      </c>
    </row>
    <row r="116" spans="1:10" ht="15.75" outlineLevel="4">
      <c r="A116" s="124"/>
      <c r="B116" s="120" t="s">
        <v>31</v>
      </c>
      <c r="C116" s="120"/>
      <c r="D116" s="120"/>
      <c r="E116" s="173" t="s">
        <v>32</v>
      </c>
      <c r="F116" s="123">
        <f aca="true" t="shared" si="17" ref="F116:H120">F117</f>
        <v>34.4</v>
      </c>
      <c r="G116" s="123">
        <f t="shared" si="17"/>
        <v>14.5</v>
      </c>
      <c r="H116" s="123">
        <f t="shared" si="17"/>
        <v>14.5</v>
      </c>
      <c r="I116" s="233">
        <f t="shared" si="12"/>
        <v>100</v>
      </c>
      <c r="J116" s="234">
        <f t="shared" si="13"/>
        <v>0</v>
      </c>
    </row>
    <row r="117" spans="1:10" ht="31.5" outlineLevel="4">
      <c r="A117" s="124"/>
      <c r="B117" s="120"/>
      <c r="C117" s="124" t="s">
        <v>147</v>
      </c>
      <c r="D117" s="129"/>
      <c r="E117" s="184" t="s">
        <v>71</v>
      </c>
      <c r="F117" s="125">
        <f t="shared" si="17"/>
        <v>34.4</v>
      </c>
      <c r="G117" s="125">
        <f t="shared" si="17"/>
        <v>14.5</v>
      </c>
      <c r="H117" s="125">
        <f t="shared" si="17"/>
        <v>14.5</v>
      </c>
      <c r="I117" s="233">
        <f t="shared" si="12"/>
        <v>100</v>
      </c>
      <c r="J117" s="234">
        <f t="shared" si="13"/>
        <v>0</v>
      </c>
    </row>
    <row r="118" spans="1:10" ht="78.75" outlineLevel="4">
      <c r="A118" s="124"/>
      <c r="B118" s="120"/>
      <c r="C118" s="124" t="s">
        <v>148</v>
      </c>
      <c r="D118" s="124"/>
      <c r="E118" s="149" t="s">
        <v>169</v>
      </c>
      <c r="F118" s="125">
        <f t="shared" si="17"/>
        <v>34.4</v>
      </c>
      <c r="G118" s="125">
        <f t="shared" si="17"/>
        <v>14.5</v>
      </c>
      <c r="H118" s="125">
        <f t="shared" si="17"/>
        <v>14.5</v>
      </c>
      <c r="I118" s="233">
        <f t="shared" si="12"/>
        <v>100</v>
      </c>
      <c r="J118" s="234">
        <f t="shared" si="13"/>
        <v>0</v>
      </c>
    </row>
    <row r="119" spans="1:10" ht="63" outlineLevel="4">
      <c r="A119" s="163" t="s">
        <v>9</v>
      </c>
      <c r="B119" s="124"/>
      <c r="C119" s="124" t="s">
        <v>149</v>
      </c>
      <c r="D119" s="124"/>
      <c r="E119" s="199" t="s">
        <v>91</v>
      </c>
      <c r="F119" s="125">
        <f t="shared" si="17"/>
        <v>34.4</v>
      </c>
      <c r="G119" s="125">
        <f t="shared" si="17"/>
        <v>14.5</v>
      </c>
      <c r="H119" s="125">
        <f t="shared" si="17"/>
        <v>14.5</v>
      </c>
      <c r="I119" s="233">
        <f t="shared" si="12"/>
        <v>100</v>
      </c>
      <c r="J119" s="234">
        <f t="shared" si="13"/>
        <v>0</v>
      </c>
    </row>
    <row r="120" spans="1:10" ht="47.25" outlineLevel="4">
      <c r="A120" s="163"/>
      <c r="B120" s="124"/>
      <c r="C120" s="124" t="s">
        <v>150</v>
      </c>
      <c r="D120" s="124"/>
      <c r="E120" s="149" t="s">
        <v>77</v>
      </c>
      <c r="F120" s="125">
        <f t="shared" si="17"/>
        <v>34.4</v>
      </c>
      <c r="G120" s="125">
        <f t="shared" si="17"/>
        <v>14.5</v>
      </c>
      <c r="H120" s="125">
        <f t="shared" si="17"/>
        <v>14.5</v>
      </c>
      <c r="I120" s="233">
        <f t="shared" si="12"/>
        <v>100</v>
      </c>
      <c r="J120" s="234">
        <f t="shared" si="13"/>
        <v>0</v>
      </c>
    </row>
    <row r="121" spans="1:10" ht="31.5" outlineLevel="4">
      <c r="A121" s="165"/>
      <c r="B121" s="124"/>
      <c r="C121" s="124"/>
      <c r="D121" s="135" t="s">
        <v>14</v>
      </c>
      <c r="E121" s="149" t="s">
        <v>15</v>
      </c>
      <c r="F121" s="125">
        <v>34.4</v>
      </c>
      <c r="G121" s="125">
        <v>14.5</v>
      </c>
      <c r="H121" s="125">
        <v>14.5</v>
      </c>
      <c r="I121" s="233">
        <f t="shared" si="12"/>
        <v>100</v>
      </c>
      <c r="J121" s="234">
        <f t="shared" si="13"/>
        <v>0</v>
      </c>
    </row>
    <row r="122" spans="1:10" ht="15.75" outlineLevel="4">
      <c r="A122" s="165"/>
      <c r="B122" s="120" t="s">
        <v>17</v>
      </c>
      <c r="C122" s="120"/>
      <c r="D122" s="120"/>
      <c r="E122" s="173" t="s">
        <v>18</v>
      </c>
      <c r="F122" s="123">
        <f>F123</f>
        <v>415.7</v>
      </c>
      <c r="G122" s="123">
        <f>G123</f>
        <v>5.7</v>
      </c>
      <c r="H122" s="123">
        <f>H123</f>
        <v>5.7</v>
      </c>
      <c r="I122" s="233">
        <f t="shared" si="12"/>
        <v>100</v>
      </c>
      <c r="J122" s="234">
        <f t="shared" si="13"/>
        <v>0</v>
      </c>
    </row>
    <row r="123" spans="1:10" ht="31.5" outlineLevel="4">
      <c r="A123" s="166"/>
      <c r="B123" s="120"/>
      <c r="C123" s="124" t="s">
        <v>147</v>
      </c>
      <c r="D123" s="129"/>
      <c r="E123" s="184" t="s">
        <v>71</v>
      </c>
      <c r="F123" s="125">
        <f>F124+F132+F128</f>
        <v>415.7</v>
      </c>
      <c r="G123" s="125">
        <f>G124+G132+G128</f>
        <v>5.7</v>
      </c>
      <c r="H123" s="125">
        <f>H124+H132+H128</f>
        <v>5.7</v>
      </c>
      <c r="I123" s="233">
        <f t="shared" si="12"/>
        <v>100</v>
      </c>
      <c r="J123" s="234">
        <f t="shared" si="13"/>
        <v>0</v>
      </c>
    </row>
    <row r="124" spans="1:10" ht="31.5" outlineLevel="4">
      <c r="A124" s="166"/>
      <c r="B124" s="120"/>
      <c r="C124" s="132" t="s">
        <v>151</v>
      </c>
      <c r="D124" s="124"/>
      <c r="E124" s="149" t="s">
        <v>75</v>
      </c>
      <c r="F124" s="125">
        <f aca="true" t="shared" si="18" ref="F124:H126">F125</f>
        <v>14.2</v>
      </c>
      <c r="G124" s="125">
        <f t="shared" si="18"/>
        <v>5.7</v>
      </c>
      <c r="H124" s="125">
        <f t="shared" si="18"/>
        <v>5.7</v>
      </c>
      <c r="I124" s="233">
        <f t="shared" si="12"/>
        <v>100</v>
      </c>
      <c r="J124" s="234">
        <f t="shared" si="13"/>
        <v>0</v>
      </c>
    </row>
    <row r="125" spans="1:10" ht="78.75" outlineLevel="4">
      <c r="A125" s="166"/>
      <c r="B125" s="124"/>
      <c r="C125" s="132" t="s">
        <v>152</v>
      </c>
      <c r="D125" s="124"/>
      <c r="E125" s="200" t="s">
        <v>92</v>
      </c>
      <c r="F125" s="125">
        <f t="shared" si="18"/>
        <v>14.2</v>
      </c>
      <c r="G125" s="125">
        <f t="shared" si="18"/>
        <v>5.7</v>
      </c>
      <c r="H125" s="125">
        <f t="shared" si="18"/>
        <v>5.7</v>
      </c>
      <c r="I125" s="233">
        <f t="shared" si="12"/>
        <v>100</v>
      </c>
      <c r="J125" s="234">
        <f t="shared" si="13"/>
        <v>0</v>
      </c>
    </row>
    <row r="126" spans="1:10" ht="94.5" outlineLevel="4">
      <c r="A126" s="166"/>
      <c r="B126" s="124"/>
      <c r="C126" s="132" t="s">
        <v>181</v>
      </c>
      <c r="D126" s="124"/>
      <c r="E126" s="149" t="s">
        <v>65</v>
      </c>
      <c r="F126" s="125">
        <f t="shared" si="18"/>
        <v>14.2</v>
      </c>
      <c r="G126" s="125">
        <f t="shared" si="18"/>
        <v>5.7</v>
      </c>
      <c r="H126" s="125">
        <f t="shared" si="18"/>
        <v>5.7</v>
      </c>
      <c r="I126" s="233">
        <f t="shared" si="12"/>
        <v>100</v>
      </c>
      <c r="J126" s="234">
        <f t="shared" si="13"/>
        <v>0</v>
      </c>
    </row>
    <row r="127" spans="1:10" ht="84.75" customHeight="1" outlineLevel="4">
      <c r="A127" s="166"/>
      <c r="B127" s="124"/>
      <c r="C127" s="132"/>
      <c r="D127" s="135">
        <v>100</v>
      </c>
      <c r="E127" s="181" t="s">
        <v>93</v>
      </c>
      <c r="F127" s="125">
        <v>14.2</v>
      </c>
      <c r="G127" s="125">
        <v>5.7</v>
      </c>
      <c r="H127" s="125">
        <v>5.7</v>
      </c>
      <c r="I127" s="233">
        <f t="shared" si="12"/>
        <v>100</v>
      </c>
      <c r="J127" s="234">
        <f t="shared" si="13"/>
        <v>0</v>
      </c>
    </row>
    <row r="128" spans="1:10" ht="31.5" outlineLevel="4">
      <c r="A128" s="166"/>
      <c r="B128" s="124"/>
      <c r="C128" s="132" t="s">
        <v>153</v>
      </c>
      <c r="D128" s="169"/>
      <c r="E128" s="181" t="s">
        <v>172</v>
      </c>
      <c r="F128" s="146">
        <f aca="true" t="shared" si="19" ref="F128:H130">F129</f>
        <v>180</v>
      </c>
      <c r="G128" s="146">
        <f t="shared" si="19"/>
        <v>0</v>
      </c>
      <c r="H128" s="146">
        <f t="shared" si="19"/>
        <v>0</v>
      </c>
      <c r="J128" s="234">
        <f t="shared" si="13"/>
        <v>0</v>
      </c>
    </row>
    <row r="129" spans="1:10" ht="78.75" outlineLevel="4">
      <c r="A129" s="166"/>
      <c r="B129" s="124"/>
      <c r="C129" s="132" t="s">
        <v>154</v>
      </c>
      <c r="D129" s="169"/>
      <c r="E129" s="181" t="s">
        <v>173</v>
      </c>
      <c r="F129" s="146">
        <f t="shared" si="19"/>
        <v>180</v>
      </c>
      <c r="G129" s="146">
        <f t="shared" si="19"/>
        <v>0</v>
      </c>
      <c r="H129" s="146">
        <f t="shared" si="19"/>
        <v>0</v>
      </c>
      <c r="I129" s="233">
        <v>0</v>
      </c>
      <c r="J129" s="234">
        <f t="shared" si="13"/>
        <v>0</v>
      </c>
    </row>
    <row r="130" spans="1:10" ht="15.75" outlineLevel="4">
      <c r="A130" s="166"/>
      <c r="B130" s="124"/>
      <c r="C130" s="132" t="s">
        <v>174</v>
      </c>
      <c r="D130" s="169"/>
      <c r="E130" s="181" t="s">
        <v>202</v>
      </c>
      <c r="F130" s="146">
        <f t="shared" si="19"/>
        <v>180</v>
      </c>
      <c r="G130" s="146">
        <f t="shared" si="19"/>
        <v>0</v>
      </c>
      <c r="H130" s="146">
        <f t="shared" si="19"/>
        <v>0</v>
      </c>
      <c r="I130" s="233">
        <v>0</v>
      </c>
      <c r="J130" s="234">
        <f t="shared" si="13"/>
        <v>0</v>
      </c>
    </row>
    <row r="131" spans="1:10" ht="31.5" outlineLevel="4">
      <c r="A131" s="166"/>
      <c r="B131" s="124"/>
      <c r="C131" s="132"/>
      <c r="D131" s="124" t="s">
        <v>14</v>
      </c>
      <c r="E131" s="181" t="s">
        <v>15</v>
      </c>
      <c r="F131" s="146">
        <v>180</v>
      </c>
      <c r="G131" s="146">
        <v>0</v>
      </c>
      <c r="H131" s="146">
        <v>0</v>
      </c>
      <c r="I131" s="233">
        <v>0</v>
      </c>
      <c r="J131" s="234">
        <f t="shared" si="13"/>
        <v>0</v>
      </c>
    </row>
    <row r="132" spans="1:10" s="11" customFormat="1" ht="47.25">
      <c r="A132" s="169"/>
      <c r="B132" s="120"/>
      <c r="C132" s="124" t="s">
        <v>175</v>
      </c>
      <c r="D132" s="124"/>
      <c r="E132" s="201" t="s">
        <v>108</v>
      </c>
      <c r="F132" s="125">
        <f aca="true" t="shared" si="20" ref="F132:H134">F133</f>
        <v>221.5</v>
      </c>
      <c r="G132" s="125">
        <f t="shared" si="20"/>
        <v>0</v>
      </c>
      <c r="H132" s="125">
        <f t="shared" si="20"/>
        <v>0</v>
      </c>
      <c r="I132" s="233">
        <v>0</v>
      </c>
      <c r="J132" s="234">
        <f t="shared" si="13"/>
        <v>0</v>
      </c>
    </row>
    <row r="133" spans="1:10" ht="47.25">
      <c r="A133" s="169"/>
      <c r="B133" s="120"/>
      <c r="C133" s="124" t="s">
        <v>176</v>
      </c>
      <c r="D133" s="124"/>
      <c r="E133" s="149" t="s">
        <v>97</v>
      </c>
      <c r="F133" s="125">
        <f t="shared" si="20"/>
        <v>221.5</v>
      </c>
      <c r="G133" s="125">
        <f t="shared" si="20"/>
        <v>0</v>
      </c>
      <c r="H133" s="125">
        <f t="shared" si="20"/>
        <v>0</v>
      </c>
      <c r="I133" s="233">
        <v>0</v>
      </c>
      <c r="J133" s="234">
        <f t="shared" si="13"/>
        <v>0</v>
      </c>
    </row>
    <row r="134" spans="1:10" ht="47.25" customHeight="1">
      <c r="A134" s="169"/>
      <c r="B134" s="120"/>
      <c r="C134" s="124" t="s">
        <v>177</v>
      </c>
      <c r="D134" s="124"/>
      <c r="E134" s="149" t="s">
        <v>98</v>
      </c>
      <c r="F134" s="125">
        <f t="shared" si="20"/>
        <v>221.5</v>
      </c>
      <c r="G134" s="125">
        <f>G135</f>
        <v>0</v>
      </c>
      <c r="H134" s="125">
        <f t="shared" si="20"/>
        <v>0</v>
      </c>
      <c r="I134" s="233">
        <v>0</v>
      </c>
      <c r="J134" s="234">
        <f t="shared" si="13"/>
        <v>0</v>
      </c>
    </row>
    <row r="135" spans="1:10" s="11" customFormat="1" ht="31.5">
      <c r="A135" s="169"/>
      <c r="B135" s="120"/>
      <c r="C135" s="124"/>
      <c r="D135" s="124" t="s">
        <v>14</v>
      </c>
      <c r="E135" s="181" t="s">
        <v>15</v>
      </c>
      <c r="F135" s="125">
        <v>221.5</v>
      </c>
      <c r="G135" s="125">
        <v>0</v>
      </c>
      <c r="H135" s="125">
        <v>0</v>
      </c>
      <c r="I135" s="233">
        <v>0</v>
      </c>
      <c r="J135" s="234">
        <f t="shared" si="13"/>
        <v>0</v>
      </c>
    </row>
    <row r="136" spans="1:10" s="11" customFormat="1" ht="31.5">
      <c r="A136" s="217">
        <v>325</v>
      </c>
      <c r="B136" s="120"/>
      <c r="C136" s="124"/>
      <c r="D136" s="124"/>
      <c r="E136" s="218" t="s">
        <v>206</v>
      </c>
      <c r="F136" s="123">
        <v>0</v>
      </c>
      <c r="G136" s="123">
        <f>G137+G168+G175+G182+G191+G211+G227</f>
        <v>4100.400000000001</v>
      </c>
      <c r="H136" s="123">
        <f>H137+H168+H175+H182+H191+H211+H227</f>
        <v>3671.2</v>
      </c>
      <c r="I136" s="233">
        <f t="shared" si="12"/>
        <v>89.53272851429126</v>
      </c>
      <c r="J136" s="234">
        <f t="shared" si="13"/>
        <v>429.2000000000007</v>
      </c>
    </row>
    <row r="137" spans="1:10" s="11" customFormat="1" ht="15.75">
      <c r="A137" s="169"/>
      <c r="B137" s="122" t="s">
        <v>19</v>
      </c>
      <c r="C137" s="122"/>
      <c r="D137" s="122"/>
      <c r="E137" s="178" t="s">
        <v>59</v>
      </c>
      <c r="F137" s="123">
        <v>0</v>
      </c>
      <c r="G137" s="123">
        <f>G143+G155+G160+G138</f>
        <v>1464.0000000000002</v>
      </c>
      <c r="H137" s="123">
        <f>H143+H155+H160+H138</f>
        <v>1309.1</v>
      </c>
      <c r="I137" s="233">
        <f t="shared" si="12"/>
        <v>89.41939890710381</v>
      </c>
      <c r="J137" s="234">
        <f t="shared" si="13"/>
        <v>154.90000000000032</v>
      </c>
    </row>
    <row r="138" spans="1:10" s="11" customFormat="1" ht="47.25">
      <c r="A138" s="169"/>
      <c r="B138" s="124" t="s">
        <v>20</v>
      </c>
      <c r="C138" s="124"/>
      <c r="D138" s="124"/>
      <c r="E138" s="149" t="s">
        <v>21</v>
      </c>
      <c r="F138" s="123">
        <v>0</v>
      </c>
      <c r="G138" s="125">
        <f>G139</f>
        <v>269.2</v>
      </c>
      <c r="H138" s="125">
        <f>H139</f>
        <v>239.3</v>
      </c>
      <c r="I138" s="233">
        <f t="shared" si="12"/>
        <v>88.89301634472511</v>
      </c>
      <c r="J138" s="234">
        <f t="shared" si="13"/>
        <v>29.899999999999977</v>
      </c>
    </row>
    <row r="139" spans="1:10" s="11" customFormat="1" ht="15.75">
      <c r="A139" s="169"/>
      <c r="B139" s="124"/>
      <c r="C139" s="124" t="s">
        <v>111</v>
      </c>
      <c r="D139" s="124" t="s">
        <v>9</v>
      </c>
      <c r="E139" s="179" t="s">
        <v>72</v>
      </c>
      <c r="F139" s="123">
        <v>0</v>
      </c>
      <c r="G139" s="125">
        <f>G141</f>
        <v>269.2</v>
      </c>
      <c r="H139" s="125">
        <f>H141</f>
        <v>239.3</v>
      </c>
      <c r="I139" s="233">
        <f aca="true" t="shared" si="21" ref="I139:I202">H139/G139*100</f>
        <v>88.89301634472511</v>
      </c>
      <c r="J139" s="234">
        <f aca="true" t="shared" si="22" ref="J139:J202">G139-H139</f>
        <v>29.899999999999977</v>
      </c>
    </row>
    <row r="140" spans="1:10" s="11" customFormat="1" ht="47.25">
      <c r="A140" s="169"/>
      <c r="B140" s="124"/>
      <c r="C140" s="124" t="s">
        <v>112</v>
      </c>
      <c r="D140" s="124" t="s">
        <v>9</v>
      </c>
      <c r="E140" s="180" t="s">
        <v>73</v>
      </c>
      <c r="F140" s="123">
        <v>0</v>
      </c>
      <c r="G140" s="125">
        <f>G141</f>
        <v>269.2</v>
      </c>
      <c r="H140" s="125">
        <f>H141</f>
        <v>239.3</v>
      </c>
      <c r="I140" s="233">
        <f t="shared" si="21"/>
        <v>88.89301634472511</v>
      </c>
      <c r="J140" s="234">
        <f t="shared" si="22"/>
        <v>29.899999999999977</v>
      </c>
    </row>
    <row r="141" spans="1:10" s="11" customFormat="1" ht="15.75">
      <c r="A141" s="169"/>
      <c r="B141" s="124"/>
      <c r="C141" s="124" t="s">
        <v>113</v>
      </c>
      <c r="D141" s="124"/>
      <c r="E141" s="149" t="s">
        <v>22</v>
      </c>
      <c r="F141" s="123">
        <v>0</v>
      </c>
      <c r="G141" s="125">
        <f>G142</f>
        <v>269.2</v>
      </c>
      <c r="H141" s="125">
        <f>H142</f>
        <v>239.3</v>
      </c>
      <c r="I141" s="233">
        <f t="shared" si="21"/>
        <v>88.89301634472511</v>
      </c>
      <c r="J141" s="234">
        <f t="shared" si="22"/>
        <v>29.899999999999977</v>
      </c>
    </row>
    <row r="142" spans="1:10" s="11" customFormat="1" ht="94.5">
      <c r="A142" s="169"/>
      <c r="B142" s="124"/>
      <c r="C142" s="124"/>
      <c r="D142" s="129" t="s">
        <v>10</v>
      </c>
      <c r="E142" s="181" t="s">
        <v>93</v>
      </c>
      <c r="F142" s="123">
        <v>0</v>
      </c>
      <c r="G142" s="125">
        <v>269.2</v>
      </c>
      <c r="H142" s="125">
        <v>239.3</v>
      </c>
      <c r="I142" s="233">
        <f t="shared" si="21"/>
        <v>88.89301634472511</v>
      </c>
      <c r="J142" s="234">
        <f t="shared" si="22"/>
        <v>29.899999999999977</v>
      </c>
    </row>
    <row r="143" spans="1:10" s="11" customFormat="1" ht="63">
      <c r="A143" s="169"/>
      <c r="B143" s="124" t="s">
        <v>23</v>
      </c>
      <c r="C143" s="124" t="s">
        <v>9</v>
      </c>
      <c r="D143" s="124" t="s">
        <v>9</v>
      </c>
      <c r="E143" s="182" t="s">
        <v>74</v>
      </c>
      <c r="F143" s="123">
        <v>0</v>
      </c>
      <c r="G143" s="125">
        <f>G144</f>
        <v>613.4000000000001</v>
      </c>
      <c r="H143" s="125">
        <f>H144</f>
        <v>589.8</v>
      </c>
      <c r="I143" s="233">
        <f t="shared" si="21"/>
        <v>96.1525921095533</v>
      </c>
      <c r="J143" s="234">
        <f t="shared" si="22"/>
        <v>23.600000000000136</v>
      </c>
    </row>
    <row r="144" spans="1:10" s="11" customFormat="1" ht="15.75">
      <c r="A144" s="169"/>
      <c r="B144" s="124"/>
      <c r="C144" s="124" t="s">
        <v>111</v>
      </c>
      <c r="D144" s="124" t="s">
        <v>9</v>
      </c>
      <c r="E144" s="179" t="s">
        <v>72</v>
      </c>
      <c r="F144" s="123">
        <v>0</v>
      </c>
      <c r="G144" s="125">
        <f>G145+G152</f>
        <v>613.4000000000001</v>
      </c>
      <c r="H144" s="125">
        <f>H145+H152</f>
        <v>589.8</v>
      </c>
      <c r="I144" s="233">
        <f t="shared" si="21"/>
        <v>96.1525921095533</v>
      </c>
      <c r="J144" s="234">
        <f t="shared" si="22"/>
        <v>23.600000000000136</v>
      </c>
    </row>
    <row r="145" spans="1:10" s="11" customFormat="1" ht="47.25">
      <c r="A145" s="169"/>
      <c r="B145" s="124"/>
      <c r="C145" s="124" t="s">
        <v>112</v>
      </c>
      <c r="D145" s="124" t="s">
        <v>9</v>
      </c>
      <c r="E145" s="180" t="s">
        <v>73</v>
      </c>
      <c r="F145" s="123">
        <v>0</v>
      </c>
      <c r="G145" s="125">
        <f>G146+G148</f>
        <v>468.9000000000001</v>
      </c>
      <c r="H145" s="125">
        <f>H146+H148</f>
        <v>445.29999999999995</v>
      </c>
      <c r="I145" s="233">
        <f t="shared" si="21"/>
        <v>94.9669439112817</v>
      </c>
      <c r="J145" s="234">
        <f t="shared" si="22"/>
        <v>23.600000000000136</v>
      </c>
    </row>
    <row r="146" spans="1:10" s="11" customFormat="1" ht="31.5">
      <c r="A146" s="169"/>
      <c r="B146" s="120"/>
      <c r="C146" s="132" t="s">
        <v>180</v>
      </c>
      <c r="D146" s="124"/>
      <c r="E146" s="183" t="s">
        <v>25</v>
      </c>
      <c r="F146" s="123">
        <v>0</v>
      </c>
      <c r="G146" s="125">
        <f>G147</f>
        <v>0.1</v>
      </c>
      <c r="H146" s="125">
        <f>H147</f>
        <v>0</v>
      </c>
      <c r="I146" s="233">
        <f t="shared" si="21"/>
        <v>0</v>
      </c>
      <c r="J146" s="234">
        <f t="shared" si="22"/>
        <v>0.1</v>
      </c>
    </row>
    <row r="147" spans="1:10" s="11" customFormat="1" ht="31.5">
      <c r="A147" s="169"/>
      <c r="B147" s="120"/>
      <c r="C147" s="132"/>
      <c r="D147" s="133" t="s">
        <v>11</v>
      </c>
      <c r="E147" s="183" t="s">
        <v>78</v>
      </c>
      <c r="F147" s="123">
        <v>0</v>
      </c>
      <c r="G147" s="125">
        <v>0.1</v>
      </c>
      <c r="H147" s="125">
        <v>0</v>
      </c>
      <c r="I147" s="233">
        <f t="shared" si="21"/>
        <v>0</v>
      </c>
      <c r="J147" s="234">
        <f t="shared" si="22"/>
        <v>0.1</v>
      </c>
    </row>
    <row r="148" spans="1:10" s="11" customFormat="1" ht="15.75">
      <c r="A148" s="169"/>
      <c r="B148" s="120"/>
      <c r="C148" s="124" t="s">
        <v>114</v>
      </c>
      <c r="D148" s="124"/>
      <c r="E148" s="149" t="s">
        <v>24</v>
      </c>
      <c r="F148" s="123">
        <v>0</v>
      </c>
      <c r="G148" s="125">
        <f>G149+G150+G151</f>
        <v>468.80000000000007</v>
      </c>
      <c r="H148" s="125">
        <f>H149+H150+H151</f>
        <v>445.29999999999995</v>
      </c>
      <c r="I148" s="233">
        <f t="shared" si="21"/>
        <v>94.98720136518769</v>
      </c>
      <c r="J148" s="234">
        <f t="shared" si="22"/>
        <v>23.500000000000114</v>
      </c>
    </row>
    <row r="149" spans="1:10" s="11" customFormat="1" ht="94.5">
      <c r="A149" s="169"/>
      <c r="B149" s="120"/>
      <c r="C149" s="124"/>
      <c r="D149" s="129" t="s">
        <v>10</v>
      </c>
      <c r="E149" s="181" t="s">
        <v>93</v>
      </c>
      <c r="F149" s="123">
        <v>0</v>
      </c>
      <c r="G149" s="125">
        <v>305.6</v>
      </c>
      <c r="H149" s="125">
        <v>304.7</v>
      </c>
      <c r="I149" s="233">
        <f t="shared" si="21"/>
        <v>99.70549738219894</v>
      </c>
      <c r="J149" s="234">
        <f t="shared" si="22"/>
        <v>0.9000000000000341</v>
      </c>
    </row>
    <row r="150" spans="1:10" s="11" customFormat="1" ht="31.5">
      <c r="A150" s="169"/>
      <c r="B150" s="120"/>
      <c r="C150" s="124"/>
      <c r="D150" s="129" t="s">
        <v>11</v>
      </c>
      <c r="E150" s="183" t="s">
        <v>78</v>
      </c>
      <c r="F150" s="123">
        <v>0</v>
      </c>
      <c r="G150" s="125">
        <v>163.1</v>
      </c>
      <c r="H150" s="125">
        <v>140.6</v>
      </c>
      <c r="I150" s="233">
        <f t="shared" si="21"/>
        <v>86.2047823421214</v>
      </c>
      <c r="J150" s="234">
        <f t="shared" si="22"/>
        <v>22.5</v>
      </c>
    </row>
    <row r="151" spans="1:10" s="11" customFormat="1" ht="15.75">
      <c r="A151" s="169"/>
      <c r="B151" s="120"/>
      <c r="C151" s="124"/>
      <c r="D151" s="129" t="s">
        <v>12</v>
      </c>
      <c r="E151" s="184" t="s">
        <v>13</v>
      </c>
      <c r="F151" s="123">
        <v>0</v>
      </c>
      <c r="G151" s="125">
        <v>0.1</v>
      </c>
      <c r="H151" s="125">
        <v>0</v>
      </c>
      <c r="I151" s="233">
        <f t="shared" si="21"/>
        <v>0</v>
      </c>
      <c r="J151" s="234">
        <f t="shared" si="22"/>
        <v>0.1</v>
      </c>
    </row>
    <row r="152" spans="1:10" s="11" customFormat="1" ht="47.25">
      <c r="A152" s="169"/>
      <c r="B152" s="120"/>
      <c r="C152" s="139" t="s">
        <v>192</v>
      </c>
      <c r="D152" s="139"/>
      <c r="E152" s="205" t="s">
        <v>193</v>
      </c>
      <c r="F152" s="123">
        <v>0</v>
      </c>
      <c r="G152" s="125">
        <f>G154</f>
        <v>144.5</v>
      </c>
      <c r="H152" s="125">
        <f>H154</f>
        <v>144.5</v>
      </c>
      <c r="I152" s="233">
        <f t="shared" si="21"/>
        <v>100</v>
      </c>
      <c r="J152" s="234">
        <f t="shared" si="22"/>
        <v>0</v>
      </c>
    </row>
    <row r="153" spans="1:10" s="11" customFormat="1" ht="47.25">
      <c r="A153" s="169"/>
      <c r="B153" s="120"/>
      <c r="C153" s="139" t="s">
        <v>194</v>
      </c>
      <c r="D153" s="139"/>
      <c r="E153" s="205" t="s">
        <v>195</v>
      </c>
      <c r="F153" s="123">
        <v>0</v>
      </c>
      <c r="G153" s="125">
        <f>G154</f>
        <v>144.5</v>
      </c>
      <c r="H153" s="125">
        <f>H154</f>
        <v>144.5</v>
      </c>
      <c r="I153" s="233">
        <f t="shared" si="21"/>
        <v>100</v>
      </c>
      <c r="J153" s="234">
        <f t="shared" si="22"/>
        <v>0</v>
      </c>
    </row>
    <row r="154" spans="1:10" s="11" customFormat="1" ht="15.75">
      <c r="A154" s="169"/>
      <c r="B154" s="120"/>
      <c r="C154" s="139"/>
      <c r="D154" s="206">
        <v>500</v>
      </c>
      <c r="E154" s="207" t="s">
        <v>196</v>
      </c>
      <c r="F154" s="123">
        <v>0</v>
      </c>
      <c r="G154" s="125">
        <v>144.5</v>
      </c>
      <c r="H154" s="125">
        <v>144.5</v>
      </c>
      <c r="I154" s="233">
        <f t="shared" si="21"/>
        <v>100</v>
      </c>
      <c r="J154" s="234">
        <f t="shared" si="22"/>
        <v>0</v>
      </c>
    </row>
    <row r="155" spans="1:10" s="11" customFormat="1" ht="15.75">
      <c r="A155" s="169"/>
      <c r="B155" s="120" t="s">
        <v>33</v>
      </c>
      <c r="C155" s="120"/>
      <c r="D155" s="120"/>
      <c r="E155" s="173" t="s">
        <v>34</v>
      </c>
      <c r="F155" s="123">
        <v>0</v>
      </c>
      <c r="G155" s="123">
        <f aca="true" t="shared" si="23" ref="G155:H158">G156</f>
        <v>4</v>
      </c>
      <c r="H155" s="123">
        <f t="shared" si="23"/>
        <v>0</v>
      </c>
      <c r="I155" s="233">
        <f t="shared" si="21"/>
        <v>0</v>
      </c>
      <c r="J155" s="234">
        <f t="shared" si="22"/>
        <v>4</v>
      </c>
    </row>
    <row r="156" spans="1:10" s="11" customFormat="1" ht="15.75">
      <c r="A156" s="169"/>
      <c r="B156" s="124"/>
      <c r="C156" s="124" t="s">
        <v>111</v>
      </c>
      <c r="D156" s="124" t="s">
        <v>9</v>
      </c>
      <c r="E156" s="179" t="s">
        <v>72</v>
      </c>
      <c r="F156" s="123">
        <v>0</v>
      </c>
      <c r="G156" s="125">
        <f t="shared" si="23"/>
        <v>4</v>
      </c>
      <c r="H156" s="125">
        <f t="shared" si="23"/>
        <v>0</v>
      </c>
      <c r="I156" s="233">
        <f t="shared" si="21"/>
        <v>0</v>
      </c>
      <c r="J156" s="234">
        <f t="shared" si="22"/>
        <v>4</v>
      </c>
    </row>
    <row r="157" spans="1:10" s="11" customFormat="1" ht="15.75">
      <c r="A157" s="169"/>
      <c r="B157" s="124"/>
      <c r="C157" s="124" t="s">
        <v>115</v>
      </c>
      <c r="D157" s="124"/>
      <c r="E157" s="149" t="s">
        <v>34</v>
      </c>
      <c r="F157" s="123">
        <v>0</v>
      </c>
      <c r="G157" s="125">
        <f t="shared" si="23"/>
        <v>4</v>
      </c>
      <c r="H157" s="125">
        <f t="shared" si="23"/>
        <v>0</v>
      </c>
      <c r="I157" s="233">
        <f t="shared" si="21"/>
        <v>0</v>
      </c>
      <c r="J157" s="234">
        <f t="shared" si="22"/>
        <v>4</v>
      </c>
    </row>
    <row r="158" spans="1:10" s="11" customFormat="1" ht="31.5">
      <c r="A158" s="169"/>
      <c r="B158" s="124"/>
      <c r="C158" s="124" t="s">
        <v>116</v>
      </c>
      <c r="D158" s="124"/>
      <c r="E158" s="149" t="s">
        <v>164</v>
      </c>
      <c r="F158" s="123">
        <v>0</v>
      </c>
      <c r="G158" s="125">
        <f t="shared" si="23"/>
        <v>4</v>
      </c>
      <c r="H158" s="125">
        <f t="shared" si="23"/>
        <v>0</v>
      </c>
      <c r="I158" s="233">
        <f t="shared" si="21"/>
        <v>0</v>
      </c>
      <c r="J158" s="234">
        <f t="shared" si="22"/>
        <v>4</v>
      </c>
    </row>
    <row r="159" spans="1:10" s="11" customFormat="1" ht="15.75">
      <c r="A159" s="219"/>
      <c r="B159" s="124"/>
      <c r="C159" s="124"/>
      <c r="D159" s="135" t="s">
        <v>12</v>
      </c>
      <c r="E159" s="184" t="s">
        <v>13</v>
      </c>
      <c r="F159" s="123">
        <v>0</v>
      </c>
      <c r="G159" s="125">
        <v>4</v>
      </c>
      <c r="H159" s="125">
        <v>0</v>
      </c>
      <c r="I159" s="233">
        <f t="shared" si="21"/>
        <v>0</v>
      </c>
      <c r="J159" s="234">
        <f t="shared" si="22"/>
        <v>4</v>
      </c>
    </row>
    <row r="160" spans="1:10" s="11" customFormat="1" ht="15.75">
      <c r="A160" s="169"/>
      <c r="B160" s="120" t="s">
        <v>26</v>
      </c>
      <c r="C160" s="120"/>
      <c r="D160" s="120" t="s">
        <v>9</v>
      </c>
      <c r="E160" s="182" t="s">
        <v>27</v>
      </c>
      <c r="F160" s="123">
        <v>0</v>
      </c>
      <c r="G160" s="123">
        <f>G161</f>
        <v>577.4000000000001</v>
      </c>
      <c r="H160" s="123">
        <f>H161</f>
        <v>480</v>
      </c>
      <c r="I160" s="233">
        <f t="shared" si="21"/>
        <v>83.13127814340145</v>
      </c>
      <c r="J160" s="234">
        <f t="shared" si="22"/>
        <v>97.40000000000009</v>
      </c>
    </row>
    <row r="161" spans="1:10" s="11" customFormat="1" ht="15.75">
      <c r="A161" s="169"/>
      <c r="B161" s="124"/>
      <c r="C161" s="124" t="s">
        <v>111</v>
      </c>
      <c r="D161" s="124" t="s">
        <v>9</v>
      </c>
      <c r="E161" s="179" t="s">
        <v>72</v>
      </c>
      <c r="F161" s="123">
        <v>0</v>
      </c>
      <c r="G161" s="125">
        <f>G162</f>
        <v>577.4000000000001</v>
      </c>
      <c r="H161" s="125">
        <f>H162</f>
        <v>480</v>
      </c>
      <c r="I161" s="233">
        <f t="shared" si="21"/>
        <v>83.13127814340145</v>
      </c>
      <c r="J161" s="234">
        <f t="shared" si="22"/>
        <v>97.40000000000009</v>
      </c>
    </row>
    <row r="162" spans="1:10" ht="63">
      <c r="A162" s="169"/>
      <c r="B162" s="124"/>
      <c r="C162" s="124" t="s">
        <v>117</v>
      </c>
      <c r="D162" s="124"/>
      <c r="E162" s="185" t="s">
        <v>36</v>
      </c>
      <c r="F162" s="123">
        <v>0</v>
      </c>
      <c r="G162" s="125">
        <f>G163+G165</f>
        <v>577.4000000000001</v>
      </c>
      <c r="H162" s="125">
        <f>H163+H165</f>
        <v>480</v>
      </c>
      <c r="I162" s="233">
        <f t="shared" si="21"/>
        <v>83.13127814340145</v>
      </c>
      <c r="J162" s="234">
        <f t="shared" si="22"/>
        <v>97.40000000000009</v>
      </c>
    </row>
    <row r="163" spans="1:10" ht="44.25" customHeight="1">
      <c r="A163" s="169"/>
      <c r="B163" s="124"/>
      <c r="C163" s="124" t="s">
        <v>199</v>
      </c>
      <c r="D163" s="124"/>
      <c r="E163" s="216" t="s">
        <v>200</v>
      </c>
      <c r="F163" s="123">
        <v>0</v>
      </c>
      <c r="G163" s="125">
        <f>G164</f>
        <v>208.8</v>
      </c>
      <c r="H163" s="125">
        <f>H164</f>
        <v>208.8</v>
      </c>
      <c r="I163" s="233">
        <f t="shared" si="21"/>
        <v>100</v>
      </c>
      <c r="J163" s="234">
        <f t="shared" si="22"/>
        <v>0</v>
      </c>
    </row>
    <row r="164" spans="1:10" ht="15.75">
      <c r="A164" s="169"/>
      <c r="B164" s="124"/>
      <c r="C164" s="124"/>
      <c r="D164" s="129" t="s">
        <v>201</v>
      </c>
      <c r="E164" s="207" t="s">
        <v>196</v>
      </c>
      <c r="F164" s="123">
        <v>0</v>
      </c>
      <c r="G164" s="125">
        <v>208.8</v>
      </c>
      <c r="H164" s="230">
        <v>208.8</v>
      </c>
      <c r="I164" s="233">
        <f t="shared" si="21"/>
        <v>100</v>
      </c>
      <c r="J164" s="234">
        <f t="shared" si="22"/>
        <v>0</v>
      </c>
    </row>
    <row r="165" spans="1:10" ht="31.5">
      <c r="A165" s="169"/>
      <c r="B165" s="124"/>
      <c r="C165" s="124" t="s">
        <v>118</v>
      </c>
      <c r="D165" s="124"/>
      <c r="E165" s="149" t="s">
        <v>38</v>
      </c>
      <c r="F165" s="123">
        <v>0</v>
      </c>
      <c r="G165" s="125">
        <f>G166+G167</f>
        <v>368.6</v>
      </c>
      <c r="H165" s="125">
        <f>H166+H167</f>
        <v>271.2</v>
      </c>
      <c r="I165" s="233">
        <f t="shared" si="21"/>
        <v>73.57569180683667</v>
      </c>
      <c r="J165" s="234">
        <f t="shared" si="22"/>
        <v>97.40000000000003</v>
      </c>
    </row>
    <row r="166" spans="1:10" ht="50.25" customHeight="1">
      <c r="A166" s="169"/>
      <c r="B166" s="124"/>
      <c r="C166" s="124"/>
      <c r="D166" s="129" t="s">
        <v>11</v>
      </c>
      <c r="E166" s="183" t="s">
        <v>78</v>
      </c>
      <c r="F166" s="123">
        <v>0</v>
      </c>
      <c r="G166" s="125">
        <v>362.5</v>
      </c>
      <c r="H166" s="230">
        <v>271.2</v>
      </c>
      <c r="I166" s="233">
        <f t="shared" si="21"/>
        <v>74.81379310344826</v>
      </c>
      <c r="J166" s="234">
        <f t="shared" si="22"/>
        <v>91.30000000000001</v>
      </c>
    </row>
    <row r="167" spans="1:10" ht="25.5" customHeight="1">
      <c r="A167" s="169"/>
      <c r="B167" s="124"/>
      <c r="C167" s="124"/>
      <c r="D167" s="220">
        <v>800</v>
      </c>
      <c r="E167" s="221" t="s">
        <v>13</v>
      </c>
      <c r="F167" s="123">
        <v>0</v>
      </c>
      <c r="G167" s="125">
        <v>6.1</v>
      </c>
      <c r="H167" s="230">
        <v>0</v>
      </c>
      <c r="I167" s="233">
        <f t="shared" si="21"/>
        <v>0</v>
      </c>
      <c r="J167" s="234">
        <f t="shared" si="22"/>
        <v>6.1</v>
      </c>
    </row>
    <row r="168" spans="1:10" ht="15.75">
      <c r="A168" s="169"/>
      <c r="B168" s="137" t="s">
        <v>39</v>
      </c>
      <c r="C168" s="138"/>
      <c r="D168" s="139"/>
      <c r="E168" s="186" t="s">
        <v>60</v>
      </c>
      <c r="F168" s="123">
        <v>0</v>
      </c>
      <c r="G168" s="125">
        <f aca="true" t="shared" si="24" ref="G168:H171">G169</f>
        <v>62.7</v>
      </c>
      <c r="H168" s="125">
        <f t="shared" si="24"/>
        <v>62.7</v>
      </c>
      <c r="I168" s="233">
        <f t="shared" si="21"/>
        <v>100</v>
      </c>
      <c r="J168" s="234">
        <f t="shared" si="22"/>
        <v>0</v>
      </c>
    </row>
    <row r="169" spans="1:10" ht="15.75">
      <c r="A169" s="169"/>
      <c r="B169" s="141" t="s">
        <v>40</v>
      </c>
      <c r="C169" s="141"/>
      <c r="D169" s="141"/>
      <c r="E169" s="187" t="s">
        <v>41</v>
      </c>
      <c r="F169" s="123">
        <v>0</v>
      </c>
      <c r="G169" s="125">
        <f t="shared" si="24"/>
        <v>62.7</v>
      </c>
      <c r="H169" s="125">
        <f t="shared" si="24"/>
        <v>62.7</v>
      </c>
      <c r="I169" s="233">
        <f t="shared" si="21"/>
        <v>100</v>
      </c>
      <c r="J169" s="234">
        <f t="shared" si="22"/>
        <v>0</v>
      </c>
    </row>
    <row r="170" spans="1:10" ht="15.75">
      <c r="A170" s="169"/>
      <c r="B170" s="141"/>
      <c r="C170" s="139" t="s">
        <v>111</v>
      </c>
      <c r="D170" s="139" t="s">
        <v>9</v>
      </c>
      <c r="E170" s="188" t="s">
        <v>72</v>
      </c>
      <c r="F170" s="123">
        <v>0</v>
      </c>
      <c r="G170" s="125">
        <f t="shared" si="24"/>
        <v>62.7</v>
      </c>
      <c r="H170" s="125">
        <f t="shared" si="24"/>
        <v>62.7</v>
      </c>
      <c r="I170" s="233">
        <f t="shared" si="21"/>
        <v>100</v>
      </c>
      <c r="J170" s="234">
        <f t="shared" si="22"/>
        <v>0</v>
      </c>
    </row>
    <row r="171" spans="1:10" ht="45.75" customHeight="1">
      <c r="A171" s="169"/>
      <c r="B171" s="141"/>
      <c r="C171" s="139" t="s">
        <v>117</v>
      </c>
      <c r="D171" s="139"/>
      <c r="E171" s="189" t="s">
        <v>36</v>
      </c>
      <c r="F171" s="123">
        <v>0</v>
      </c>
      <c r="G171" s="125">
        <f t="shared" si="24"/>
        <v>62.7</v>
      </c>
      <c r="H171" s="125">
        <f t="shared" si="24"/>
        <v>62.7</v>
      </c>
      <c r="I171" s="233">
        <f t="shared" si="21"/>
        <v>100</v>
      </c>
      <c r="J171" s="234">
        <f t="shared" si="22"/>
        <v>0</v>
      </c>
    </row>
    <row r="172" spans="1:10" ht="47.25">
      <c r="A172" s="169"/>
      <c r="B172" s="141"/>
      <c r="C172" s="141" t="s">
        <v>171</v>
      </c>
      <c r="D172" s="141"/>
      <c r="E172" s="187" t="s">
        <v>66</v>
      </c>
      <c r="F172" s="123">
        <v>0</v>
      </c>
      <c r="G172" s="125">
        <f>G173+G174</f>
        <v>62.7</v>
      </c>
      <c r="H172" s="125">
        <f>H173+H174</f>
        <v>62.7</v>
      </c>
      <c r="I172" s="233">
        <f t="shared" si="21"/>
        <v>100</v>
      </c>
      <c r="J172" s="234">
        <f t="shared" si="22"/>
        <v>0</v>
      </c>
    </row>
    <row r="173" spans="1:10" ht="94.5">
      <c r="A173" s="169"/>
      <c r="B173" s="141"/>
      <c r="C173" s="139"/>
      <c r="D173" s="144" t="s">
        <v>10</v>
      </c>
      <c r="E173" s="181" t="s">
        <v>93</v>
      </c>
      <c r="F173" s="123">
        <v>0</v>
      </c>
      <c r="G173" s="125">
        <v>36</v>
      </c>
      <c r="H173" s="230">
        <v>36</v>
      </c>
      <c r="I173" s="233">
        <f t="shared" si="21"/>
        <v>100</v>
      </c>
      <c r="J173" s="234">
        <f t="shared" si="22"/>
        <v>0</v>
      </c>
    </row>
    <row r="174" spans="1:10" ht="31.5">
      <c r="A174" s="169"/>
      <c r="B174" s="141"/>
      <c r="C174" s="139"/>
      <c r="D174" s="145" t="s">
        <v>11</v>
      </c>
      <c r="E174" s="183" t="s">
        <v>78</v>
      </c>
      <c r="F174" s="123">
        <v>0</v>
      </c>
      <c r="G174" s="125">
        <v>26.7</v>
      </c>
      <c r="H174" s="230">
        <v>26.7</v>
      </c>
      <c r="I174" s="233">
        <f t="shared" si="21"/>
        <v>100</v>
      </c>
      <c r="J174" s="234">
        <f t="shared" si="22"/>
        <v>0</v>
      </c>
    </row>
    <row r="175" spans="1:10" ht="21" customHeight="1">
      <c r="A175" s="124"/>
      <c r="B175" s="120" t="s">
        <v>42</v>
      </c>
      <c r="C175" s="124"/>
      <c r="D175" s="124"/>
      <c r="E175" s="190" t="s">
        <v>61</v>
      </c>
      <c r="F175" s="123">
        <v>0</v>
      </c>
      <c r="G175" s="123">
        <f aca="true" t="shared" si="25" ref="G175:H180">G176</f>
        <v>330.9</v>
      </c>
      <c r="H175" s="123">
        <f t="shared" si="25"/>
        <v>305.8</v>
      </c>
      <c r="I175" s="233">
        <f t="shared" si="21"/>
        <v>92.41462677546087</v>
      </c>
      <c r="J175" s="234">
        <f t="shared" si="22"/>
        <v>25.099999999999966</v>
      </c>
    </row>
    <row r="176" spans="1:10" ht="15.75">
      <c r="A176" s="120"/>
      <c r="B176" s="124" t="s">
        <v>43</v>
      </c>
      <c r="C176" s="148"/>
      <c r="D176" s="124"/>
      <c r="E176" s="149" t="s">
        <v>44</v>
      </c>
      <c r="F176" s="123">
        <v>0</v>
      </c>
      <c r="G176" s="125">
        <f t="shared" si="25"/>
        <v>330.9</v>
      </c>
      <c r="H176" s="125">
        <f t="shared" si="25"/>
        <v>305.8</v>
      </c>
      <c r="I176" s="233">
        <f t="shared" si="21"/>
        <v>92.41462677546087</v>
      </c>
      <c r="J176" s="234">
        <f t="shared" si="22"/>
        <v>25.099999999999966</v>
      </c>
    </row>
    <row r="177" spans="1:10" ht="47.25">
      <c r="A177" s="120"/>
      <c r="B177" s="124"/>
      <c r="C177" s="148" t="s">
        <v>119</v>
      </c>
      <c r="D177" s="124"/>
      <c r="E177" s="149" t="s">
        <v>82</v>
      </c>
      <c r="F177" s="123">
        <v>0</v>
      </c>
      <c r="G177" s="125">
        <f t="shared" si="25"/>
        <v>330.9</v>
      </c>
      <c r="H177" s="125">
        <f t="shared" si="25"/>
        <v>305.8</v>
      </c>
      <c r="I177" s="233">
        <f t="shared" si="21"/>
        <v>92.41462677546087</v>
      </c>
      <c r="J177" s="234">
        <f t="shared" si="22"/>
        <v>25.099999999999966</v>
      </c>
    </row>
    <row r="178" spans="1:10" ht="30" customHeight="1">
      <c r="A178" s="120"/>
      <c r="B178" s="124"/>
      <c r="C178" s="148" t="s">
        <v>120</v>
      </c>
      <c r="D178" s="124"/>
      <c r="E178" s="149" t="s">
        <v>168</v>
      </c>
      <c r="F178" s="123">
        <v>0</v>
      </c>
      <c r="G178" s="125">
        <f t="shared" si="25"/>
        <v>330.9</v>
      </c>
      <c r="H178" s="125">
        <f t="shared" si="25"/>
        <v>305.8</v>
      </c>
      <c r="I178" s="233">
        <f t="shared" si="21"/>
        <v>92.41462677546087</v>
      </c>
      <c r="J178" s="234">
        <f t="shared" si="22"/>
        <v>25.099999999999966</v>
      </c>
    </row>
    <row r="179" spans="1:10" ht="31.5">
      <c r="A179" s="120"/>
      <c r="B179" s="124"/>
      <c r="C179" s="148" t="s">
        <v>121</v>
      </c>
      <c r="D179" s="124"/>
      <c r="E179" s="149" t="s">
        <v>83</v>
      </c>
      <c r="F179" s="123">
        <v>0</v>
      </c>
      <c r="G179" s="125">
        <f t="shared" si="25"/>
        <v>330.9</v>
      </c>
      <c r="H179" s="125">
        <f t="shared" si="25"/>
        <v>305.8</v>
      </c>
      <c r="I179" s="233">
        <f t="shared" si="21"/>
        <v>92.41462677546087</v>
      </c>
      <c r="J179" s="234">
        <f t="shared" si="22"/>
        <v>25.099999999999966</v>
      </c>
    </row>
    <row r="180" spans="1:10" ht="31.5">
      <c r="A180" s="120"/>
      <c r="B180" s="124"/>
      <c r="C180" s="148" t="s">
        <v>122</v>
      </c>
      <c r="D180" s="124"/>
      <c r="E180" s="149" t="s">
        <v>64</v>
      </c>
      <c r="F180" s="123">
        <v>0</v>
      </c>
      <c r="G180" s="125">
        <f t="shared" si="25"/>
        <v>330.9</v>
      </c>
      <c r="H180" s="125">
        <f t="shared" si="25"/>
        <v>305.8</v>
      </c>
      <c r="I180" s="233">
        <f t="shared" si="21"/>
        <v>92.41462677546087</v>
      </c>
      <c r="J180" s="234">
        <f t="shared" si="22"/>
        <v>25.099999999999966</v>
      </c>
    </row>
    <row r="181" spans="1:10" ht="31.5">
      <c r="A181" s="120"/>
      <c r="B181" s="124"/>
      <c r="C181" s="148"/>
      <c r="D181" s="124" t="s">
        <v>11</v>
      </c>
      <c r="E181" s="183" t="s">
        <v>78</v>
      </c>
      <c r="F181" s="123">
        <v>0</v>
      </c>
      <c r="G181" s="125">
        <v>330.9</v>
      </c>
      <c r="H181" s="230">
        <v>305.8</v>
      </c>
      <c r="I181" s="233">
        <f t="shared" si="21"/>
        <v>92.41462677546087</v>
      </c>
      <c r="J181" s="234">
        <f t="shared" si="22"/>
        <v>25.099999999999966</v>
      </c>
    </row>
    <row r="182" spans="1:10" ht="15.75">
      <c r="A182" s="124"/>
      <c r="B182" s="120" t="s">
        <v>54</v>
      </c>
      <c r="C182" s="120"/>
      <c r="D182" s="121"/>
      <c r="E182" s="191" t="s">
        <v>62</v>
      </c>
      <c r="F182" s="123">
        <v>0</v>
      </c>
      <c r="G182" s="123">
        <f aca="true" t="shared" si="26" ref="G182:H185">G183</f>
        <v>171.9</v>
      </c>
      <c r="H182" s="123">
        <f t="shared" si="26"/>
        <v>104.19999999999999</v>
      </c>
      <c r="I182" s="233">
        <f t="shared" si="21"/>
        <v>60.61663757998835</v>
      </c>
      <c r="J182" s="234">
        <f t="shared" si="22"/>
        <v>67.70000000000002</v>
      </c>
    </row>
    <row r="183" spans="1:10" ht="15.75">
      <c r="A183" s="124"/>
      <c r="B183" s="124" t="s">
        <v>55</v>
      </c>
      <c r="C183" s="124"/>
      <c r="D183" s="135"/>
      <c r="E183" s="149" t="s">
        <v>56</v>
      </c>
      <c r="F183" s="123">
        <v>0</v>
      </c>
      <c r="G183" s="125">
        <f t="shared" si="26"/>
        <v>171.9</v>
      </c>
      <c r="H183" s="125">
        <f t="shared" si="26"/>
        <v>104.19999999999999</v>
      </c>
      <c r="I183" s="233">
        <f t="shared" si="21"/>
        <v>60.61663757998835</v>
      </c>
      <c r="J183" s="234">
        <f t="shared" si="22"/>
        <v>67.70000000000002</v>
      </c>
    </row>
    <row r="184" spans="1:10" ht="47.25">
      <c r="A184" s="124"/>
      <c r="B184" s="124"/>
      <c r="C184" s="148" t="s">
        <v>123</v>
      </c>
      <c r="D184" s="124"/>
      <c r="E184" s="184" t="s">
        <v>90</v>
      </c>
      <c r="F184" s="123">
        <v>0</v>
      </c>
      <c r="G184" s="125">
        <f t="shared" si="26"/>
        <v>171.9</v>
      </c>
      <c r="H184" s="125">
        <f t="shared" si="26"/>
        <v>104.19999999999999</v>
      </c>
      <c r="I184" s="233">
        <f t="shared" si="21"/>
        <v>60.61663757998835</v>
      </c>
      <c r="J184" s="234">
        <f t="shared" si="22"/>
        <v>67.70000000000002</v>
      </c>
    </row>
    <row r="185" spans="1:10" ht="47.25">
      <c r="A185" s="124"/>
      <c r="B185" s="124"/>
      <c r="C185" s="148" t="s">
        <v>170</v>
      </c>
      <c r="D185" s="124"/>
      <c r="E185" s="185" t="s">
        <v>102</v>
      </c>
      <c r="F185" s="123">
        <v>0</v>
      </c>
      <c r="G185" s="125">
        <f t="shared" si="26"/>
        <v>171.9</v>
      </c>
      <c r="H185" s="125">
        <f t="shared" si="26"/>
        <v>104.19999999999999</v>
      </c>
      <c r="I185" s="233">
        <f t="shared" si="21"/>
        <v>60.61663757998835</v>
      </c>
      <c r="J185" s="234">
        <f t="shared" si="22"/>
        <v>67.70000000000002</v>
      </c>
    </row>
    <row r="186" spans="1:10" ht="63">
      <c r="A186" s="124"/>
      <c r="B186" s="124"/>
      <c r="C186" s="124" t="s">
        <v>124</v>
      </c>
      <c r="D186" s="124"/>
      <c r="E186" s="179" t="s">
        <v>80</v>
      </c>
      <c r="F186" s="123">
        <v>0</v>
      </c>
      <c r="G186" s="125">
        <f>G187+G189</f>
        <v>171.9</v>
      </c>
      <c r="H186" s="125">
        <f>H187+H189</f>
        <v>104.19999999999999</v>
      </c>
      <c r="I186" s="233">
        <f t="shared" si="21"/>
        <v>60.61663757998835</v>
      </c>
      <c r="J186" s="234">
        <f t="shared" si="22"/>
        <v>67.70000000000002</v>
      </c>
    </row>
    <row r="187" spans="1:10" ht="31.5">
      <c r="A187" s="124"/>
      <c r="B187" s="124"/>
      <c r="C187" s="124" t="s">
        <v>125</v>
      </c>
      <c r="D187" s="135"/>
      <c r="E187" s="179" t="s">
        <v>79</v>
      </c>
      <c r="F187" s="123">
        <v>0</v>
      </c>
      <c r="G187" s="125">
        <f>G188</f>
        <v>167.8</v>
      </c>
      <c r="H187" s="125">
        <f>H188</f>
        <v>100.1</v>
      </c>
      <c r="I187" s="233">
        <f t="shared" si="21"/>
        <v>59.65435041716328</v>
      </c>
      <c r="J187" s="234">
        <f t="shared" si="22"/>
        <v>67.70000000000002</v>
      </c>
    </row>
    <row r="188" spans="1:10" ht="31.5">
      <c r="A188" s="124"/>
      <c r="B188" s="124"/>
      <c r="C188" s="124"/>
      <c r="D188" s="129" t="s">
        <v>11</v>
      </c>
      <c r="E188" s="183" t="s">
        <v>78</v>
      </c>
      <c r="F188" s="123">
        <v>0</v>
      </c>
      <c r="G188" s="125">
        <v>167.8</v>
      </c>
      <c r="H188" s="230">
        <v>100.1</v>
      </c>
      <c r="I188" s="233">
        <f t="shared" si="21"/>
        <v>59.65435041716328</v>
      </c>
      <c r="J188" s="234">
        <f t="shared" si="22"/>
        <v>67.70000000000002</v>
      </c>
    </row>
    <row r="189" spans="1:10" ht="78.75">
      <c r="A189" s="124"/>
      <c r="B189" s="124"/>
      <c r="C189" s="124" t="s">
        <v>197</v>
      </c>
      <c r="D189" s="135"/>
      <c r="E189" s="126" t="s">
        <v>198</v>
      </c>
      <c r="F189" s="123">
        <v>0</v>
      </c>
      <c r="G189" s="125">
        <f>G190</f>
        <v>4.1</v>
      </c>
      <c r="H189" s="125">
        <f>H190</f>
        <v>4.1</v>
      </c>
      <c r="I189" s="233">
        <f t="shared" si="21"/>
        <v>100</v>
      </c>
      <c r="J189" s="234">
        <f t="shared" si="22"/>
        <v>0</v>
      </c>
    </row>
    <row r="190" spans="1:10" ht="15.75">
      <c r="A190" s="124"/>
      <c r="B190" s="124"/>
      <c r="C190" s="124"/>
      <c r="D190" s="129" t="s">
        <v>201</v>
      </c>
      <c r="E190" s="207" t="s">
        <v>196</v>
      </c>
      <c r="F190" s="123">
        <v>0</v>
      </c>
      <c r="G190" s="125">
        <v>4.1</v>
      </c>
      <c r="H190" s="230">
        <v>4.1</v>
      </c>
      <c r="I190" s="233">
        <f t="shared" si="21"/>
        <v>100</v>
      </c>
      <c r="J190" s="234">
        <f t="shared" si="22"/>
        <v>0</v>
      </c>
    </row>
    <row r="191" spans="1:10" ht="31.5">
      <c r="A191" s="124"/>
      <c r="B191" s="120" t="s">
        <v>37</v>
      </c>
      <c r="C191" s="120"/>
      <c r="D191" s="120"/>
      <c r="E191" s="173" t="s">
        <v>45</v>
      </c>
      <c r="F191" s="123">
        <v>0</v>
      </c>
      <c r="G191" s="123">
        <f>G192+G203+G198</f>
        <v>1056.1</v>
      </c>
      <c r="H191" s="123">
        <f>H192+H203+H198</f>
        <v>910.6</v>
      </c>
      <c r="I191" s="233">
        <f t="shared" si="21"/>
        <v>86.22289555913267</v>
      </c>
      <c r="J191" s="234">
        <f t="shared" si="22"/>
        <v>145.4999999999999</v>
      </c>
    </row>
    <row r="192" spans="1:10" ht="15.75">
      <c r="A192" s="124"/>
      <c r="B192" s="120" t="s">
        <v>46</v>
      </c>
      <c r="C192" s="120"/>
      <c r="D192" s="120"/>
      <c r="E192" s="173" t="s">
        <v>47</v>
      </c>
      <c r="F192" s="123">
        <v>0</v>
      </c>
      <c r="G192" s="125">
        <f aca="true" t="shared" si="27" ref="G192:H196">G193</f>
        <v>114.2</v>
      </c>
      <c r="H192" s="125">
        <f t="shared" si="27"/>
        <v>50.2</v>
      </c>
      <c r="I192" s="233">
        <f t="shared" si="21"/>
        <v>43.957968476357266</v>
      </c>
      <c r="J192" s="234">
        <f t="shared" si="22"/>
        <v>64</v>
      </c>
    </row>
    <row r="193" spans="1:10" ht="31.5">
      <c r="A193" s="124"/>
      <c r="B193" s="120"/>
      <c r="C193" s="124" t="s">
        <v>126</v>
      </c>
      <c r="D193" s="124" t="s">
        <v>9</v>
      </c>
      <c r="E193" s="149" t="s">
        <v>109</v>
      </c>
      <c r="F193" s="123">
        <v>0</v>
      </c>
      <c r="G193" s="125">
        <f t="shared" si="27"/>
        <v>114.2</v>
      </c>
      <c r="H193" s="125">
        <f t="shared" si="27"/>
        <v>50.2</v>
      </c>
      <c r="I193" s="233">
        <f t="shared" si="21"/>
        <v>43.957968476357266</v>
      </c>
      <c r="J193" s="234">
        <f t="shared" si="22"/>
        <v>64</v>
      </c>
    </row>
    <row r="194" spans="1:10" ht="15.75">
      <c r="A194" s="124"/>
      <c r="B194" s="124"/>
      <c r="C194" s="124" t="s">
        <v>129</v>
      </c>
      <c r="D194" s="135"/>
      <c r="E194" s="149" t="s">
        <v>86</v>
      </c>
      <c r="F194" s="123">
        <v>0</v>
      </c>
      <c r="G194" s="125">
        <f t="shared" si="27"/>
        <v>114.2</v>
      </c>
      <c r="H194" s="125">
        <f t="shared" si="27"/>
        <v>50.2</v>
      </c>
      <c r="I194" s="233">
        <f t="shared" si="21"/>
        <v>43.957968476357266</v>
      </c>
      <c r="J194" s="234">
        <f t="shared" si="22"/>
        <v>64</v>
      </c>
    </row>
    <row r="195" spans="1:10" ht="31.5">
      <c r="A195" s="124"/>
      <c r="B195" s="124"/>
      <c r="C195" s="124" t="s">
        <v>127</v>
      </c>
      <c r="D195" s="135"/>
      <c r="E195" s="149" t="s">
        <v>87</v>
      </c>
      <c r="F195" s="123">
        <v>0</v>
      </c>
      <c r="G195" s="125">
        <f t="shared" si="27"/>
        <v>114.2</v>
      </c>
      <c r="H195" s="125">
        <f t="shared" si="27"/>
        <v>50.2</v>
      </c>
      <c r="I195" s="233">
        <f t="shared" si="21"/>
        <v>43.957968476357266</v>
      </c>
      <c r="J195" s="234">
        <f t="shared" si="22"/>
        <v>64</v>
      </c>
    </row>
    <row r="196" spans="1:10" ht="31.5">
      <c r="A196" s="124"/>
      <c r="B196" s="124"/>
      <c r="C196" s="124" t="s">
        <v>128</v>
      </c>
      <c r="D196" s="135"/>
      <c r="E196" s="149" t="s">
        <v>48</v>
      </c>
      <c r="F196" s="123">
        <v>0</v>
      </c>
      <c r="G196" s="125">
        <f t="shared" si="27"/>
        <v>114.2</v>
      </c>
      <c r="H196" s="125">
        <f t="shared" si="27"/>
        <v>50.2</v>
      </c>
      <c r="I196" s="233">
        <f t="shared" si="21"/>
        <v>43.957968476357266</v>
      </c>
      <c r="J196" s="234">
        <f t="shared" si="22"/>
        <v>64</v>
      </c>
    </row>
    <row r="197" spans="1:10" ht="31.5">
      <c r="A197" s="124"/>
      <c r="B197" s="124"/>
      <c r="C197" s="124"/>
      <c r="D197" s="129" t="s">
        <v>11</v>
      </c>
      <c r="E197" s="183" t="s">
        <v>78</v>
      </c>
      <c r="F197" s="123">
        <v>0</v>
      </c>
      <c r="G197" s="125">
        <v>114.2</v>
      </c>
      <c r="H197" s="230">
        <v>50.2</v>
      </c>
      <c r="I197" s="233">
        <f t="shared" si="21"/>
        <v>43.957968476357266</v>
      </c>
      <c r="J197" s="234">
        <f t="shared" si="22"/>
        <v>64</v>
      </c>
    </row>
    <row r="198" spans="1:10" ht="15.75">
      <c r="A198" s="124"/>
      <c r="B198" s="222" t="s">
        <v>157</v>
      </c>
      <c r="C198" s="202"/>
      <c r="D198" s="202"/>
      <c r="E198" s="223" t="s">
        <v>158</v>
      </c>
      <c r="F198" s="123">
        <v>0</v>
      </c>
      <c r="G198" s="230">
        <f aca="true" t="shared" si="28" ref="G198:H201">G199</f>
        <v>777.5</v>
      </c>
      <c r="H198" s="230">
        <f t="shared" si="28"/>
        <v>696</v>
      </c>
      <c r="I198" s="233">
        <f t="shared" si="21"/>
        <v>89.51768488745981</v>
      </c>
      <c r="J198" s="234">
        <f t="shared" si="22"/>
        <v>81.5</v>
      </c>
    </row>
    <row r="199" spans="1:10" ht="15.75">
      <c r="A199" s="124"/>
      <c r="B199" s="224"/>
      <c r="C199" s="225" t="s">
        <v>111</v>
      </c>
      <c r="D199" s="225"/>
      <c r="E199" s="226" t="s">
        <v>72</v>
      </c>
      <c r="F199" s="123">
        <v>0</v>
      </c>
      <c r="G199" s="230">
        <f t="shared" si="28"/>
        <v>777.5</v>
      </c>
      <c r="H199" s="230">
        <f t="shared" si="28"/>
        <v>696</v>
      </c>
      <c r="I199" s="233">
        <f t="shared" si="21"/>
        <v>89.51768488745981</v>
      </c>
      <c r="J199" s="234">
        <f t="shared" si="22"/>
        <v>81.5</v>
      </c>
    </row>
    <row r="200" spans="1:10" ht="15.75">
      <c r="A200" s="124"/>
      <c r="B200" s="224"/>
      <c r="C200" s="225" t="s">
        <v>162</v>
      </c>
      <c r="D200" s="225"/>
      <c r="E200" s="149" t="s">
        <v>159</v>
      </c>
      <c r="F200" s="123">
        <v>0</v>
      </c>
      <c r="G200" s="230">
        <f t="shared" si="28"/>
        <v>777.5</v>
      </c>
      <c r="H200" s="230">
        <f t="shared" si="28"/>
        <v>696</v>
      </c>
      <c r="I200" s="233">
        <f t="shared" si="21"/>
        <v>89.51768488745981</v>
      </c>
      <c r="J200" s="234">
        <f t="shared" si="22"/>
        <v>81.5</v>
      </c>
    </row>
    <row r="201" spans="1:10" ht="63">
      <c r="A201" s="124"/>
      <c r="B201" s="224"/>
      <c r="C201" s="225" t="s">
        <v>163</v>
      </c>
      <c r="D201" s="220"/>
      <c r="E201" s="185" t="s">
        <v>207</v>
      </c>
      <c r="F201" s="123">
        <v>0</v>
      </c>
      <c r="G201" s="230">
        <f t="shared" si="28"/>
        <v>777.5</v>
      </c>
      <c r="H201" s="230">
        <f t="shared" si="28"/>
        <v>696</v>
      </c>
      <c r="I201" s="233">
        <f t="shared" si="21"/>
        <v>89.51768488745981</v>
      </c>
      <c r="J201" s="234">
        <f t="shared" si="22"/>
        <v>81.5</v>
      </c>
    </row>
    <row r="202" spans="1:10" ht="15.75">
      <c r="A202" s="124"/>
      <c r="B202" s="224"/>
      <c r="C202" s="225"/>
      <c r="D202" s="220">
        <v>800</v>
      </c>
      <c r="E202" s="221" t="s">
        <v>13</v>
      </c>
      <c r="F202" s="123">
        <v>0</v>
      </c>
      <c r="G202" s="230">
        <v>777.5</v>
      </c>
      <c r="H202" s="230">
        <v>696</v>
      </c>
      <c r="I202" s="233">
        <f t="shared" si="21"/>
        <v>89.51768488745981</v>
      </c>
      <c r="J202" s="234">
        <f t="shared" si="22"/>
        <v>81.5</v>
      </c>
    </row>
    <row r="203" spans="1:10" ht="15.75">
      <c r="A203" s="124"/>
      <c r="B203" s="120" t="s">
        <v>49</v>
      </c>
      <c r="C203" s="121"/>
      <c r="D203" s="121"/>
      <c r="E203" s="173" t="s">
        <v>50</v>
      </c>
      <c r="F203" s="123">
        <v>0</v>
      </c>
      <c r="G203" s="123">
        <f aca="true" t="shared" si="29" ref="G203:H205">G204</f>
        <v>164.4</v>
      </c>
      <c r="H203" s="123">
        <f t="shared" si="29"/>
        <v>164.4</v>
      </c>
      <c r="I203" s="233">
        <f aca="true" t="shared" si="30" ref="I203:I244">H203/G203*100</f>
        <v>100</v>
      </c>
      <c r="J203" s="234">
        <f aca="true" t="shared" si="31" ref="J203:J244">G203-H203</f>
        <v>0</v>
      </c>
    </row>
    <row r="204" spans="1:10" ht="47.25">
      <c r="A204" s="120"/>
      <c r="B204" s="120"/>
      <c r="C204" s="120" t="s">
        <v>133</v>
      </c>
      <c r="D204" s="121"/>
      <c r="E204" s="173" t="s">
        <v>96</v>
      </c>
      <c r="F204" s="123">
        <v>0</v>
      </c>
      <c r="G204" s="123">
        <f t="shared" si="29"/>
        <v>164.4</v>
      </c>
      <c r="H204" s="123">
        <f t="shared" si="29"/>
        <v>164.4</v>
      </c>
      <c r="I204" s="233">
        <f t="shared" si="30"/>
        <v>100</v>
      </c>
      <c r="J204" s="234">
        <f t="shared" si="31"/>
        <v>0</v>
      </c>
    </row>
    <row r="205" spans="1:10" ht="47.25">
      <c r="A205" s="124"/>
      <c r="B205" s="120"/>
      <c r="C205" s="124" t="s">
        <v>134</v>
      </c>
      <c r="D205" s="135"/>
      <c r="E205" s="149" t="s">
        <v>103</v>
      </c>
      <c r="F205" s="123">
        <v>0</v>
      </c>
      <c r="G205" s="125">
        <f t="shared" si="29"/>
        <v>164.4</v>
      </c>
      <c r="H205" s="125">
        <f t="shared" si="29"/>
        <v>164.4</v>
      </c>
      <c r="I205" s="233">
        <f t="shared" si="30"/>
        <v>100</v>
      </c>
      <c r="J205" s="234">
        <f t="shared" si="31"/>
        <v>0</v>
      </c>
    </row>
    <row r="206" spans="1:10" ht="47.25">
      <c r="A206" s="124"/>
      <c r="B206" s="120"/>
      <c r="C206" s="124" t="s">
        <v>135</v>
      </c>
      <c r="D206" s="121"/>
      <c r="E206" s="149" t="s">
        <v>104</v>
      </c>
      <c r="F206" s="123">
        <v>0</v>
      </c>
      <c r="G206" s="125">
        <f>G207+G209</f>
        <v>164.4</v>
      </c>
      <c r="H206" s="125">
        <f>H207+H209</f>
        <v>164.4</v>
      </c>
      <c r="I206" s="233">
        <f t="shared" si="30"/>
        <v>100</v>
      </c>
      <c r="J206" s="234">
        <f t="shared" si="31"/>
        <v>0</v>
      </c>
    </row>
    <row r="207" spans="1:10" ht="15.75">
      <c r="A207" s="124"/>
      <c r="B207" s="124"/>
      <c r="C207" s="124" t="s">
        <v>136</v>
      </c>
      <c r="D207" s="160"/>
      <c r="E207" s="149" t="s">
        <v>51</v>
      </c>
      <c r="F207" s="123">
        <v>0</v>
      </c>
      <c r="G207" s="125">
        <f>G208</f>
        <v>151.4</v>
      </c>
      <c r="H207" s="125">
        <f>H208</f>
        <v>151.4</v>
      </c>
      <c r="I207" s="233">
        <f t="shared" si="30"/>
        <v>100</v>
      </c>
      <c r="J207" s="234">
        <f t="shared" si="31"/>
        <v>0</v>
      </c>
    </row>
    <row r="208" spans="1:10" ht="31.5">
      <c r="A208" s="124"/>
      <c r="B208" s="124"/>
      <c r="C208" s="124"/>
      <c r="D208" s="129" t="s">
        <v>11</v>
      </c>
      <c r="E208" s="183" t="s">
        <v>78</v>
      </c>
      <c r="F208" s="123">
        <v>0</v>
      </c>
      <c r="G208" s="125">
        <v>151.4</v>
      </c>
      <c r="H208" s="230">
        <v>151.4</v>
      </c>
      <c r="I208" s="233">
        <f t="shared" si="30"/>
        <v>100</v>
      </c>
      <c r="J208" s="234">
        <f t="shared" si="31"/>
        <v>0</v>
      </c>
    </row>
    <row r="209" spans="1:10" ht="31.5">
      <c r="A209" s="124"/>
      <c r="B209" s="124"/>
      <c r="C209" s="124" t="s">
        <v>204</v>
      </c>
      <c r="D209" s="129"/>
      <c r="E209" s="184" t="s">
        <v>205</v>
      </c>
      <c r="F209" s="123">
        <v>0</v>
      </c>
      <c r="G209" s="125">
        <f>G210</f>
        <v>13</v>
      </c>
      <c r="H209" s="125">
        <f>H210</f>
        <v>13</v>
      </c>
      <c r="I209" s="233">
        <f t="shared" si="30"/>
        <v>100</v>
      </c>
      <c r="J209" s="234">
        <f t="shared" si="31"/>
        <v>0</v>
      </c>
    </row>
    <row r="210" spans="1:10" ht="31.5">
      <c r="A210" s="124"/>
      <c r="B210" s="124"/>
      <c r="C210" s="124"/>
      <c r="D210" s="129" t="s">
        <v>11</v>
      </c>
      <c r="E210" s="183" t="s">
        <v>78</v>
      </c>
      <c r="F210" s="123">
        <v>0</v>
      </c>
      <c r="G210" s="125">
        <v>13</v>
      </c>
      <c r="H210" s="230">
        <v>13</v>
      </c>
      <c r="I210" s="233">
        <f t="shared" si="30"/>
        <v>100</v>
      </c>
      <c r="J210" s="234">
        <f t="shared" si="31"/>
        <v>0</v>
      </c>
    </row>
    <row r="211" spans="1:10" ht="15.75">
      <c r="A211" s="124"/>
      <c r="B211" s="120" t="s">
        <v>28</v>
      </c>
      <c r="C211" s="120"/>
      <c r="D211" s="120"/>
      <c r="E211" s="191" t="s">
        <v>166</v>
      </c>
      <c r="F211" s="123">
        <v>0</v>
      </c>
      <c r="G211" s="123">
        <f>G212</f>
        <v>854.9</v>
      </c>
      <c r="H211" s="123">
        <f>H212</f>
        <v>820.1</v>
      </c>
      <c r="I211" s="233">
        <f t="shared" si="30"/>
        <v>95.9293484618084</v>
      </c>
      <c r="J211" s="234">
        <f t="shared" si="31"/>
        <v>34.799999999999955</v>
      </c>
    </row>
    <row r="212" spans="1:10" ht="15.75">
      <c r="A212" s="124"/>
      <c r="B212" s="120" t="s">
        <v>29</v>
      </c>
      <c r="C212" s="120"/>
      <c r="D212" s="120"/>
      <c r="E212" s="173" t="s">
        <v>30</v>
      </c>
      <c r="F212" s="123">
        <v>0</v>
      </c>
      <c r="G212" s="123">
        <f>G213</f>
        <v>854.9</v>
      </c>
      <c r="H212" s="123">
        <f>H213</f>
        <v>820.1</v>
      </c>
      <c r="I212" s="233">
        <f t="shared" si="30"/>
        <v>95.9293484618084</v>
      </c>
      <c r="J212" s="234">
        <f t="shared" si="31"/>
        <v>34.799999999999955</v>
      </c>
    </row>
    <row r="213" spans="1:10" ht="31.5">
      <c r="A213" s="124"/>
      <c r="B213" s="124"/>
      <c r="C213" s="124" t="s">
        <v>142</v>
      </c>
      <c r="D213" s="124"/>
      <c r="E213" s="149" t="s">
        <v>110</v>
      </c>
      <c r="F213" s="123">
        <v>0</v>
      </c>
      <c r="G213" s="125">
        <f>G214+G219</f>
        <v>854.9</v>
      </c>
      <c r="H213" s="125">
        <f>H214+H219</f>
        <v>820.1</v>
      </c>
      <c r="I213" s="233">
        <f t="shared" si="30"/>
        <v>95.9293484618084</v>
      </c>
      <c r="J213" s="234">
        <f t="shared" si="31"/>
        <v>34.799999999999955</v>
      </c>
    </row>
    <row r="214" spans="1:10" ht="47.25">
      <c r="A214" s="124"/>
      <c r="B214" s="124"/>
      <c r="C214" s="124" t="s">
        <v>143</v>
      </c>
      <c r="D214" s="124"/>
      <c r="E214" s="149" t="s">
        <v>105</v>
      </c>
      <c r="F214" s="123">
        <v>0</v>
      </c>
      <c r="G214" s="125">
        <f>G215</f>
        <v>6.5</v>
      </c>
      <c r="H214" s="125">
        <f>H215</f>
        <v>6.5</v>
      </c>
      <c r="I214" s="233">
        <f t="shared" si="30"/>
        <v>100</v>
      </c>
      <c r="J214" s="234">
        <f t="shared" si="31"/>
        <v>0</v>
      </c>
    </row>
    <row r="215" spans="1:10" ht="47.25">
      <c r="A215" s="124"/>
      <c r="B215" s="124"/>
      <c r="C215" s="124" t="s">
        <v>144</v>
      </c>
      <c r="D215" s="124"/>
      <c r="E215" s="227" t="s">
        <v>99</v>
      </c>
      <c r="F215" s="123">
        <v>0</v>
      </c>
      <c r="G215" s="125">
        <f>G216</f>
        <v>6.5</v>
      </c>
      <c r="H215" s="125">
        <f>H216</f>
        <v>6.5</v>
      </c>
      <c r="I215" s="233">
        <f t="shared" si="30"/>
        <v>100</v>
      </c>
      <c r="J215" s="234">
        <f t="shared" si="31"/>
        <v>0</v>
      </c>
    </row>
    <row r="216" spans="1:10" ht="15.75">
      <c r="A216" s="124"/>
      <c r="B216" s="124"/>
      <c r="C216" s="124" t="s">
        <v>145</v>
      </c>
      <c r="D216" s="124"/>
      <c r="E216" s="228" t="s">
        <v>100</v>
      </c>
      <c r="F216" s="123">
        <v>0</v>
      </c>
      <c r="G216" s="125">
        <v>6.5</v>
      </c>
      <c r="H216" s="125">
        <f>H217</f>
        <v>6.5</v>
      </c>
      <c r="I216" s="233">
        <f t="shared" si="30"/>
        <v>100</v>
      </c>
      <c r="J216" s="234">
        <f t="shared" si="31"/>
        <v>0</v>
      </c>
    </row>
    <row r="217" spans="1:10" ht="31.5">
      <c r="A217" s="124"/>
      <c r="B217" s="124"/>
      <c r="C217" s="124"/>
      <c r="D217" s="124" t="s">
        <v>11</v>
      </c>
      <c r="E217" s="183" t="s">
        <v>78</v>
      </c>
      <c r="F217" s="123">
        <v>0</v>
      </c>
      <c r="G217" s="125">
        <v>6.5</v>
      </c>
      <c r="H217" s="230">
        <v>6.5</v>
      </c>
      <c r="I217" s="233">
        <f t="shared" si="30"/>
        <v>100</v>
      </c>
      <c r="J217" s="234">
        <f t="shared" si="31"/>
        <v>0</v>
      </c>
    </row>
    <row r="218" spans="1:10" ht="31.5">
      <c r="A218" s="124"/>
      <c r="B218" s="124"/>
      <c r="C218" s="124" t="s">
        <v>146</v>
      </c>
      <c r="D218" s="124"/>
      <c r="E218" s="185" t="s">
        <v>101</v>
      </c>
      <c r="F218" s="123">
        <v>0</v>
      </c>
      <c r="G218" s="125">
        <f>G219</f>
        <v>848.4</v>
      </c>
      <c r="H218" s="125">
        <f>H219</f>
        <v>813.6</v>
      </c>
      <c r="I218" s="233">
        <f t="shared" si="30"/>
        <v>95.8981612446959</v>
      </c>
      <c r="J218" s="234">
        <f t="shared" si="31"/>
        <v>34.799999999999955</v>
      </c>
    </row>
    <row r="219" spans="1:10" ht="63">
      <c r="A219" s="124"/>
      <c r="B219" s="124"/>
      <c r="C219" s="124" t="s">
        <v>183</v>
      </c>
      <c r="D219" s="124"/>
      <c r="E219" s="149" t="s">
        <v>81</v>
      </c>
      <c r="F219" s="123">
        <v>0</v>
      </c>
      <c r="G219" s="125">
        <f>G220+G224</f>
        <v>848.4</v>
      </c>
      <c r="H219" s="125">
        <f>H220+H224</f>
        <v>813.6</v>
      </c>
      <c r="I219" s="233">
        <f t="shared" si="30"/>
        <v>95.8981612446959</v>
      </c>
      <c r="J219" s="234">
        <f t="shared" si="31"/>
        <v>34.799999999999955</v>
      </c>
    </row>
    <row r="220" spans="1:10" ht="15.75">
      <c r="A220" s="124"/>
      <c r="B220" s="124"/>
      <c r="C220" s="124" t="s">
        <v>184</v>
      </c>
      <c r="D220" s="124"/>
      <c r="E220" s="149" t="s">
        <v>52</v>
      </c>
      <c r="F220" s="123">
        <v>0</v>
      </c>
      <c r="G220" s="125">
        <f>G221+G222+G223</f>
        <v>608.5</v>
      </c>
      <c r="H220" s="125">
        <f>H221+H222+H223</f>
        <v>590</v>
      </c>
      <c r="I220" s="233">
        <f t="shared" si="30"/>
        <v>96.95973705834018</v>
      </c>
      <c r="J220" s="234">
        <f t="shared" si="31"/>
        <v>18.5</v>
      </c>
    </row>
    <row r="221" spans="1:10" ht="94.5">
      <c r="A221" s="124"/>
      <c r="B221" s="124"/>
      <c r="C221" s="124"/>
      <c r="D221" s="124" t="s">
        <v>10</v>
      </c>
      <c r="E221" s="181" t="s">
        <v>93</v>
      </c>
      <c r="F221" s="123">
        <v>0</v>
      </c>
      <c r="G221" s="125">
        <v>130.4</v>
      </c>
      <c r="H221" s="230">
        <v>116.4</v>
      </c>
      <c r="I221" s="233">
        <f t="shared" si="30"/>
        <v>89.2638036809816</v>
      </c>
      <c r="J221" s="234">
        <f t="shared" si="31"/>
        <v>14</v>
      </c>
    </row>
    <row r="222" spans="1:10" ht="31.5">
      <c r="A222" s="124"/>
      <c r="B222" s="124"/>
      <c r="C222" s="124"/>
      <c r="D222" s="129" t="s">
        <v>11</v>
      </c>
      <c r="E222" s="183" t="s">
        <v>78</v>
      </c>
      <c r="F222" s="123">
        <v>0</v>
      </c>
      <c r="G222" s="125">
        <v>468.2</v>
      </c>
      <c r="H222" s="230">
        <v>464</v>
      </c>
      <c r="I222" s="233">
        <f t="shared" si="30"/>
        <v>99.10294745835114</v>
      </c>
      <c r="J222" s="234">
        <f t="shared" si="31"/>
        <v>4.199999999999989</v>
      </c>
    </row>
    <row r="223" spans="1:10" ht="15.75">
      <c r="A223" s="124"/>
      <c r="B223" s="124"/>
      <c r="C223" s="124"/>
      <c r="D223" s="124" t="s">
        <v>12</v>
      </c>
      <c r="E223" s="149" t="s">
        <v>13</v>
      </c>
      <c r="F223" s="123">
        <v>0</v>
      </c>
      <c r="G223" s="125">
        <v>9.9</v>
      </c>
      <c r="H223" s="230">
        <v>9.6</v>
      </c>
      <c r="I223" s="233">
        <f t="shared" si="30"/>
        <v>96.96969696969695</v>
      </c>
      <c r="J223" s="234">
        <f t="shared" si="31"/>
        <v>0.3000000000000007</v>
      </c>
    </row>
    <row r="224" spans="1:10" ht="31.5">
      <c r="A224" s="124"/>
      <c r="B224" s="124"/>
      <c r="C224" s="124" t="s">
        <v>185</v>
      </c>
      <c r="D224" s="124"/>
      <c r="E224" s="149" t="s">
        <v>53</v>
      </c>
      <c r="F224" s="123">
        <v>0</v>
      </c>
      <c r="G224" s="125">
        <f>G225+G226</f>
        <v>239.9</v>
      </c>
      <c r="H224" s="125">
        <f>H225+H226</f>
        <v>223.60000000000002</v>
      </c>
      <c r="I224" s="233">
        <f t="shared" si="30"/>
        <v>93.20550229262193</v>
      </c>
      <c r="J224" s="234">
        <f t="shared" si="31"/>
        <v>16.299999999999983</v>
      </c>
    </row>
    <row r="225" spans="1:10" ht="100.5" customHeight="1">
      <c r="A225" s="124"/>
      <c r="B225" s="124"/>
      <c r="C225" s="124"/>
      <c r="D225" s="124" t="s">
        <v>10</v>
      </c>
      <c r="E225" s="181" t="s">
        <v>93</v>
      </c>
      <c r="F225" s="123">
        <v>0</v>
      </c>
      <c r="G225" s="125">
        <v>148.8</v>
      </c>
      <c r="H225" s="230">
        <v>133.9</v>
      </c>
      <c r="I225" s="233">
        <f t="shared" si="30"/>
        <v>89.98655913978494</v>
      </c>
      <c r="J225" s="234">
        <f t="shared" si="31"/>
        <v>14.900000000000006</v>
      </c>
    </row>
    <row r="226" spans="1:10" ht="31.5">
      <c r="A226" s="124"/>
      <c r="B226" s="124"/>
      <c r="C226" s="124"/>
      <c r="D226" s="129" t="s">
        <v>11</v>
      </c>
      <c r="E226" s="183" t="s">
        <v>78</v>
      </c>
      <c r="F226" s="123">
        <v>0</v>
      </c>
      <c r="G226" s="125">
        <v>91.1</v>
      </c>
      <c r="H226" s="230">
        <v>89.7</v>
      </c>
      <c r="I226" s="233">
        <f t="shared" si="30"/>
        <v>98.46322722283206</v>
      </c>
      <c r="J226" s="234">
        <f t="shared" si="31"/>
        <v>1.3999999999999915</v>
      </c>
    </row>
    <row r="227" spans="1:10" ht="15.75">
      <c r="A227" s="124"/>
      <c r="B227" s="120" t="s">
        <v>16</v>
      </c>
      <c r="C227" s="124"/>
      <c r="D227" s="124"/>
      <c r="E227" s="190" t="s">
        <v>63</v>
      </c>
      <c r="F227" s="123">
        <v>0</v>
      </c>
      <c r="G227" s="123">
        <f>G234+G228</f>
        <v>159.9</v>
      </c>
      <c r="H227" s="123">
        <f>H234+H228</f>
        <v>158.7</v>
      </c>
      <c r="I227" s="233">
        <f t="shared" si="30"/>
        <v>99.24953095684802</v>
      </c>
      <c r="J227" s="234">
        <f t="shared" si="31"/>
        <v>1.200000000000017</v>
      </c>
    </row>
    <row r="228" spans="1:10" ht="15.75">
      <c r="A228" s="124"/>
      <c r="B228" s="120" t="s">
        <v>31</v>
      </c>
      <c r="C228" s="120"/>
      <c r="D228" s="120"/>
      <c r="E228" s="173" t="s">
        <v>32</v>
      </c>
      <c r="F228" s="123">
        <v>0</v>
      </c>
      <c r="G228" s="123">
        <f aca="true" t="shared" si="32" ref="G228:H232">G229</f>
        <v>19.8</v>
      </c>
      <c r="H228" s="123">
        <f t="shared" si="32"/>
        <v>18.7</v>
      </c>
      <c r="I228" s="233">
        <f t="shared" si="30"/>
        <v>94.44444444444444</v>
      </c>
      <c r="J228" s="234">
        <f t="shared" si="31"/>
        <v>1.1000000000000014</v>
      </c>
    </row>
    <row r="229" spans="1:10" ht="31.5">
      <c r="A229" s="124"/>
      <c r="B229" s="120"/>
      <c r="C229" s="124" t="s">
        <v>147</v>
      </c>
      <c r="D229" s="129"/>
      <c r="E229" s="184" t="s">
        <v>71</v>
      </c>
      <c r="F229" s="123">
        <v>0</v>
      </c>
      <c r="G229" s="125">
        <f t="shared" si="32"/>
        <v>19.8</v>
      </c>
      <c r="H229" s="125">
        <f t="shared" si="32"/>
        <v>18.7</v>
      </c>
      <c r="I229" s="233">
        <f t="shared" si="30"/>
        <v>94.44444444444444</v>
      </c>
      <c r="J229" s="234">
        <f t="shared" si="31"/>
        <v>1.1000000000000014</v>
      </c>
    </row>
    <row r="230" spans="1:10" ht="78.75">
      <c r="A230" s="124"/>
      <c r="B230" s="120"/>
      <c r="C230" s="124" t="s">
        <v>148</v>
      </c>
      <c r="D230" s="124"/>
      <c r="E230" s="149" t="s">
        <v>169</v>
      </c>
      <c r="F230" s="123">
        <v>0</v>
      </c>
      <c r="G230" s="125">
        <f t="shared" si="32"/>
        <v>19.8</v>
      </c>
      <c r="H230" s="125">
        <f t="shared" si="32"/>
        <v>18.7</v>
      </c>
      <c r="I230" s="233">
        <f t="shared" si="30"/>
        <v>94.44444444444444</v>
      </c>
      <c r="J230" s="234">
        <f t="shared" si="31"/>
        <v>1.1000000000000014</v>
      </c>
    </row>
    <row r="231" spans="1:10" ht="63">
      <c r="A231" s="163" t="s">
        <v>9</v>
      </c>
      <c r="B231" s="124"/>
      <c r="C231" s="124" t="s">
        <v>149</v>
      </c>
      <c r="D231" s="124"/>
      <c r="E231" s="199" t="s">
        <v>91</v>
      </c>
      <c r="F231" s="123">
        <v>0</v>
      </c>
      <c r="G231" s="125">
        <f t="shared" si="32"/>
        <v>19.8</v>
      </c>
      <c r="H231" s="125">
        <f t="shared" si="32"/>
        <v>18.7</v>
      </c>
      <c r="I231" s="233">
        <f t="shared" si="30"/>
        <v>94.44444444444444</v>
      </c>
      <c r="J231" s="234">
        <f t="shared" si="31"/>
        <v>1.1000000000000014</v>
      </c>
    </row>
    <row r="232" spans="1:10" ht="47.25">
      <c r="A232" s="163"/>
      <c r="B232" s="124"/>
      <c r="C232" s="124" t="s">
        <v>150</v>
      </c>
      <c r="D232" s="124"/>
      <c r="E232" s="149" t="s">
        <v>77</v>
      </c>
      <c r="F232" s="123">
        <v>0</v>
      </c>
      <c r="G232" s="125">
        <f t="shared" si="32"/>
        <v>19.8</v>
      </c>
      <c r="H232" s="125">
        <f t="shared" si="32"/>
        <v>18.7</v>
      </c>
      <c r="I232" s="233">
        <f t="shared" si="30"/>
        <v>94.44444444444444</v>
      </c>
      <c r="J232" s="234">
        <f t="shared" si="31"/>
        <v>1.1000000000000014</v>
      </c>
    </row>
    <row r="233" spans="1:10" ht="31.5">
      <c r="A233" s="165"/>
      <c r="B233" s="124"/>
      <c r="C233" s="124"/>
      <c r="D233" s="135" t="s">
        <v>14</v>
      </c>
      <c r="E233" s="149" t="s">
        <v>15</v>
      </c>
      <c r="F233" s="123">
        <v>0</v>
      </c>
      <c r="G233" s="125">
        <v>19.8</v>
      </c>
      <c r="H233" s="230">
        <v>18.7</v>
      </c>
      <c r="I233" s="233">
        <f t="shared" si="30"/>
        <v>94.44444444444444</v>
      </c>
      <c r="J233" s="234">
        <f t="shared" si="31"/>
        <v>1.1000000000000014</v>
      </c>
    </row>
    <row r="234" spans="1:10" ht="15.75">
      <c r="A234" s="166"/>
      <c r="B234" s="120" t="s">
        <v>17</v>
      </c>
      <c r="C234" s="120"/>
      <c r="D234" s="120"/>
      <c r="E234" s="173" t="s">
        <v>18</v>
      </c>
      <c r="F234" s="123">
        <v>0</v>
      </c>
      <c r="G234" s="123">
        <f>G235</f>
        <v>140.1</v>
      </c>
      <c r="H234" s="123">
        <f>H235</f>
        <v>140</v>
      </c>
      <c r="I234" s="233">
        <f t="shared" si="30"/>
        <v>99.92862241256246</v>
      </c>
      <c r="J234" s="234">
        <f t="shared" si="31"/>
        <v>0.09999999999999432</v>
      </c>
    </row>
    <row r="235" spans="1:10" ht="31.5">
      <c r="A235" s="166"/>
      <c r="B235" s="120"/>
      <c r="C235" s="124" t="s">
        <v>147</v>
      </c>
      <c r="D235" s="129"/>
      <c r="E235" s="184" t="s">
        <v>71</v>
      </c>
      <c r="F235" s="123">
        <v>0</v>
      </c>
      <c r="G235" s="125">
        <f>G236+G240</f>
        <v>140.1</v>
      </c>
      <c r="H235" s="125">
        <f>H236+H240</f>
        <v>140</v>
      </c>
      <c r="I235" s="233">
        <f t="shared" si="30"/>
        <v>99.92862241256246</v>
      </c>
      <c r="J235" s="234">
        <f t="shared" si="31"/>
        <v>0.09999999999999432</v>
      </c>
    </row>
    <row r="236" spans="1:10" ht="31.5">
      <c r="A236" s="166"/>
      <c r="B236" s="120"/>
      <c r="C236" s="132" t="s">
        <v>151</v>
      </c>
      <c r="D236" s="124"/>
      <c r="E236" s="149" t="s">
        <v>75</v>
      </c>
      <c r="F236" s="123">
        <v>0</v>
      </c>
      <c r="G236" s="125">
        <f aca="true" t="shared" si="33" ref="G236:H238">G237</f>
        <v>8.5</v>
      </c>
      <c r="H236" s="125">
        <f t="shared" si="33"/>
        <v>8.4</v>
      </c>
      <c r="I236" s="233">
        <f t="shared" si="30"/>
        <v>98.82352941176471</v>
      </c>
      <c r="J236" s="234">
        <f t="shared" si="31"/>
        <v>0.09999999999999964</v>
      </c>
    </row>
    <row r="237" spans="1:10" ht="78.75">
      <c r="A237" s="166"/>
      <c r="B237" s="124"/>
      <c r="C237" s="132" t="s">
        <v>152</v>
      </c>
      <c r="D237" s="124"/>
      <c r="E237" s="200" t="s">
        <v>92</v>
      </c>
      <c r="F237" s="123">
        <v>0</v>
      </c>
      <c r="G237" s="125">
        <f t="shared" si="33"/>
        <v>8.5</v>
      </c>
      <c r="H237" s="125">
        <f t="shared" si="33"/>
        <v>8.4</v>
      </c>
      <c r="I237" s="233">
        <f t="shared" si="30"/>
        <v>98.82352941176471</v>
      </c>
      <c r="J237" s="234">
        <f t="shared" si="31"/>
        <v>0.09999999999999964</v>
      </c>
    </row>
    <row r="238" spans="1:10" ht="94.5">
      <c r="A238" s="166"/>
      <c r="B238" s="124"/>
      <c r="C238" s="132" t="s">
        <v>181</v>
      </c>
      <c r="D238" s="124"/>
      <c r="E238" s="149" t="s">
        <v>65</v>
      </c>
      <c r="F238" s="123">
        <v>0</v>
      </c>
      <c r="G238" s="125">
        <f t="shared" si="33"/>
        <v>8.5</v>
      </c>
      <c r="H238" s="125">
        <f t="shared" si="33"/>
        <v>8.4</v>
      </c>
      <c r="I238" s="233">
        <f t="shared" si="30"/>
        <v>98.82352941176471</v>
      </c>
      <c r="J238" s="234">
        <f t="shared" si="31"/>
        <v>0.09999999999999964</v>
      </c>
    </row>
    <row r="239" spans="1:10" ht="94.5">
      <c r="A239" s="166"/>
      <c r="B239" s="124"/>
      <c r="C239" s="132"/>
      <c r="D239" s="135">
        <v>100</v>
      </c>
      <c r="E239" s="181" t="s">
        <v>93</v>
      </c>
      <c r="F239" s="123">
        <v>0</v>
      </c>
      <c r="G239" s="125">
        <v>8.5</v>
      </c>
      <c r="H239" s="230">
        <v>8.4</v>
      </c>
      <c r="I239" s="233">
        <f t="shared" si="30"/>
        <v>98.82352941176471</v>
      </c>
      <c r="J239" s="234">
        <f t="shared" si="31"/>
        <v>0.09999999999999964</v>
      </c>
    </row>
    <row r="240" spans="1:10" ht="31.5">
      <c r="A240" s="166"/>
      <c r="B240" s="124"/>
      <c r="C240" s="132" t="s">
        <v>153</v>
      </c>
      <c r="D240" s="169"/>
      <c r="E240" s="181" t="s">
        <v>172</v>
      </c>
      <c r="F240" s="123">
        <v>0</v>
      </c>
      <c r="G240" s="125">
        <f aca="true" t="shared" si="34" ref="G240:H242">G241</f>
        <v>131.6</v>
      </c>
      <c r="H240" s="125">
        <f t="shared" si="34"/>
        <v>131.6</v>
      </c>
      <c r="I240" s="233">
        <f t="shared" si="30"/>
        <v>100</v>
      </c>
      <c r="J240" s="234">
        <f t="shared" si="31"/>
        <v>0</v>
      </c>
    </row>
    <row r="241" spans="1:10" ht="78.75">
      <c r="A241" s="166"/>
      <c r="B241" s="124"/>
      <c r="C241" s="132" t="s">
        <v>154</v>
      </c>
      <c r="D241" s="169"/>
      <c r="E241" s="181" t="s">
        <v>173</v>
      </c>
      <c r="F241" s="123">
        <v>0</v>
      </c>
      <c r="G241" s="125">
        <f t="shared" si="34"/>
        <v>131.6</v>
      </c>
      <c r="H241" s="125">
        <f t="shared" si="34"/>
        <v>131.6</v>
      </c>
      <c r="I241" s="233">
        <f t="shared" si="30"/>
        <v>100</v>
      </c>
      <c r="J241" s="234">
        <f t="shared" si="31"/>
        <v>0</v>
      </c>
    </row>
    <row r="242" spans="1:10" ht="15.75">
      <c r="A242" s="166"/>
      <c r="B242" s="124"/>
      <c r="C242" s="132" t="s">
        <v>174</v>
      </c>
      <c r="D242" s="169"/>
      <c r="E242" s="181" t="s">
        <v>202</v>
      </c>
      <c r="F242" s="123">
        <v>0</v>
      </c>
      <c r="G242" s="125">
        <f t="shared" si="34"/>
        <v>131.6</v>
      </c>
      <c r="H242" s="125">
        <f t="shared" si="34"/>
        <v>131.6</v>
      </c>
      <c r="I242" s="233">
        <f t="shared" si="30"/>
        <v>100</v>
      </c>
      <c r="J242" s="234">
        <f t="shared" si="31"/>
        <v>0</v>
      </c>
    </row>
    <row r="243" spans="1:10" ht="15.75">
      <c r="A243" s="165"/>
      <c r="B243" s="120"/>
      <c r="C243" s="132"/>
      <c r="D243" s="206">
        <v>500</v>
      </c>
      <c r="E243" s="207" t="s">
        <v>196</v>
      </c>
      <c r="F243" s="123">
        <v>0</v>
      </c>
      <c r="G243" s="125">
        <v>131.6</v>
      </c>
      <c r="H243" s="230">
        <v>131.6</v>
      </c>
      <c r="I243" s="233">
        <f t="shared" si="30"/>
        <v>100</v>
      </c>
      <c r="J243" s="234">
        <f t="shared" si="31"/>
        <v>0</v>
      </c>
    </row>
    <row r="244" spans="1:10" ht="15.75">
      <c r="A244" s="217"/>
      <c r="B244" s="217"/>
      <c r="C244" s="217"/>
      <c r="D244" s="217"/>
      <c r="E244" s="217" t="s">
        <v>35</v>
      </c>
      <c r="F244" s="229">
        <f>F10</f>
        <v>6538.9</v>
      </c>
      <c r="G244" s="229">
        <f>G10+G136</f>
        <v>7165.8</v>
      </c>
      <c r="H244" s="229">
        <f>H10+H136</f>
        <v>6736.599999999999</v>
      </c>
      <c r="I244" s="231">
        <f t="shared" si="30"/>
        <v>94.01043847162912</v>
      </c>
      <c r="J244" s="232">
        <f t="shared" si="31"/>
        <v>429.2000000000007</v>
      </c>
    </row>
    <row r="245" spans="8:10" ht="12.75">
      <c r="H245" s="6"/>
      <c r="I245" s="6"/>
      <c r="J245" s="6"/>
    </row>
    <row r="246" spans="8:10" ht="12.75">
      <c r="H246" s="6"/>
      <c r="I246" s="6"/>
      <c r="J246" s="6"/>
    </row>
    <row r="247" spans="8:10" ht="12.75">
      <c r="H247" s="6"/>
      <c r="I247" s="6"/>
      <c r="J247" s="6"/>
    </row>
    <row r="248" spans="7:10" ht="12.75">
      <c r="G248" s="238"/>
      <c r="H248" s="15"/>
      <c r="I248" s="6"/>
      <c r="J248" s="6"/>
    </row>
    <row r="249" spans="8:10" ht="12.75">
      <c r="H249" s="15"/>
      <c r="I249" s="6"/>
      <c r="J249" s="6"/>
    </row>
    <row r="250" spans="8:10" ht="12.75">
      <c r="H250" s="6"/>
      <c r="I250" s="6"/>
      <c r="J250" s="6"/>
    </row>
    <row r="251" spans="8:10" ht="12.75">
      <c r="H251" s="6"/>
      <c r="I251" s="6"/>
      <c r="J251" s="6"/>
    </row>
    <row r="252" spans="8:10" ht="12.75">
      <c r="H252" s="6"/>
      <c r="I252" s="6"/>
      <c r="J252" s="6"/>
    </row>
    <row r="253" spans="8:10" ht="12.75">
      <c r="H253" s="6"/>
      <c r="I253" s="6"/>
      <c r="J253" s="6"/>
    </row>
    <row r="254" spans="8:10" ht="12.75">
      <c r="H254" s="6"/>
      <c r="I254" s="6"/>
      <c r="J254" s="6"/>
    </row>
    <row r="255" spans="8:10" ht="12.75">
      <c r="H255" s="6"/>
      <c r="I255" s="6"/>
      <c r="J255" s="6"/>
    </row>
    <row r="256" spans="8:10" ht="12.75">
      <c r="H256" s="6"/>
      <c r="I256" s="6"/>
      <c r="J256" s="6"/>
    </row>
    <row r="257" spans="8:10" ht="12.75">
      <c r="H257" s="6"/>
      <c r="I257" s="6"/>
      <c r="J257" s="6"/>
    </row>
    <row r="258" spans="8:10" ht="12.75">
      <c r="H258" s="6"/>
      <c r="I258" s="6"/>
      <c r="J258" s="6"/>
    </row>
    <row r="259" spans="8:10" ht="12.75">
      <c r="H259" s="6"/>
      <c r="I259" s="6"/>
      <c r="J259" s="6"/>
    </row>
    <row r="260" spans="8:10" ht="12.75">
      <c r="H260" s="6"/>
      <c r="I260" s="6"/>
      <c r="J260" s="6"/>
    </row>
    <row r="261" spans="8:10" ht="12.75">
      <c r="H261" s="6"/>
      <c r="I261" s="6"/>
      <c r="J261" s="6"/>
    </row>
    <row r="262" spans="8:10" ht="12.75">
      <c r="H262" s="6"/>
      <c r="I262" s="6"/>
      <c r="J262" s="6"/>
    </row>
    <row r="263" spans="8:10" ht="12.75">
      <c r="H263" s="6"/>
      <c r="I263" s="6"/>
      <c r="J263" s="6"/>
    </row>
    <row r="264" spans="8:10" ht="12.75">
      <c r="H264" s="6"/>
      <c r="I264" s="6"/>
      <c r="J264" s="6"/>
    </row>
    <row r="265" spans="8:10" ht="12.75">
      <c r="H265" s="6"/>
      <c r="I265" s="6"/>
      <c r="J265" s="6"/>
    </row>
    <row r="266" spans="8:10" ht="12.75">
      <c r="H266" s="6"/>
      <c r="I266" s="6"/>
      <c r="J266" s="6"/>
    </row>
    <row r="267" spans="8:10" ht="12.75">
      <c r="H267" s="6"/>
      <c r="I267" s="6"/>
      <c r="J267" s="6"/>
    </row>
    <row r="268" spans="8:10" ht="12.75">
      <c r="H268" s="6"/>
      <c r="I268" s="6"/>
      <c r="J268" s="6"/>
    </row>
    <row r="269" spans="8:10" ht="12.75">
      <c r="H269" s="6"/>
      <c r="I269" s="6"/>
      <c r="J269" s="6"/>
    </row>
    <row r="270" spans="8:10" ht="12.75">
      <c r="H270" s="6"/>
      <c r="I270" s="6"/>
      <c r="J270" s="6"/>
    </row>
    <row r="271" spans="8:10" ht="12.75">
      <c r="H271" s="6"/>
      <c r="I271" s="6"/>
      <c r="J271" s="6"/>
    </row>
    <row r="272" spans="8:10" ht="12.75">
      <c r="H272" s="6"/>
      <c r="I272" s="6"/>
      <c r="J272" s="6"/>
    </row>
    <row r="273" spans="8:10" ht="12.75">
      <c r="H273" s="6"/>
      <c r="I273" s="6"/>
      <c r="J273" s="6"/>
    </row>
    <row r="274" spans="8:10" ht="12.75">
      <c r="H274" s="6"/>
      <c r="I274" s="6"/>
      <c r="J274" s="6"/>
    </row>
    <row r="275" spans="8:10" ht="12.75">
      <c r="H275" s="6"/>
      <c r="I275" s="6"/>
      <c r="J275" s="6"/>
    </row>
    <row r="276" spans="8:10" ht="12.75">
      <c r="H276" s="6"/>
      <c r="I276" s="6"/>
      <c r="J276" s="6"/>
    </row>
    <row r="277" spans="8:10" ht="12.75">
      <c r="H277" s="6"/>
      <c r="I277" s="6"/>
      <c r="J277" s="6"/>
    </row>
    <row r="278" spans="8:10" ht="12.75">
      <c r="H278" s="6"/>
      <c r="I278" s="6"/>
      <c r="J278" s="6"/>
    </row>
    <row r="279" spans="8:10" ht="12.75">
      <c r="H279" s="6"/>
      <c r="I279" s="6"/>
      <c r="J279" s="6"/>
    </row>
    <row r="280" spans="8:10" ht="12.75">
      <c r="H280" s="6"/>
      <c r="I280" s="6"/>
      <c r="J280" s="6"/>
    </row>
    <row r="281" spans="8:10" ht="12.75">
      <c r="H281" s="6"/>
      <c r="I281" s="6"/>
      <c r="J281" s="6"/>
    </row>
    <row r="282" spans="8:10" ht="12.75">
      <c r="H282" s="6"/>
      <c r="I282" s="6"/>
      <c r="J282" s="6"/>
    </row>
    <row r="283" spans="8:10" ht="12.75">
      <c r="H283" s="6"/>
      <c r="I283" s="6"/>
      <c r="J283" s="6"/>
    </row>
    <row r="284" spans="8:10" ht="12.75">
      <c r="H284" s="6"/>
      <c r="I284" s="6"/>
      <c r="J284" s="6"/>
    </row>
    <row r="285" spans="8:10" ht="12.75">
      <c r="H285" s="6"/>
      <c r="I285" s="6"/>
      <c r="J285" s="6"/>
    </row>
    <row r="286" spans="8:10" ht="12.75">
      <c r="H286" s="6"/>
      <c r="I286" s="6"/>
      <c r="J286" s="6"/>
    </row>
    <row r="287" spans="8:10" ht="12.75">
      <c r="H287" s="6"/>
      <c r="I287" s="6"/>
      <c r="J287" s="6"/>
    </row>
    <row r="288" spans="8:10" ht="12.75">
      <c r="H288" s="6"/>
      <c r="I288" s="6"/>
      <c r="J288" s="6"/>
    </row>
    <row r="289" spans="8:10" ht="12.75">
      <c r="H289" s="6"/>
      <c r="I289" s="6"/>
      <c r="J289" s="6"/>
    </row>
    <row r="290" spans="8:10" ht="12.75">
      <c r="H290" s="6"/>
      <c r="I290" s="6"/>
      <c r="J290" s="6"/>
    </row>
  </sheetData>
  <sheetProtection/>
  <mergeCells count="1">
    <mergeCell ref="A6:J6"/>
  </mergeCells>
  <printOptions/>
  <pageMargins left="0.7480314960629921" right="0.15748031496062992" top="0.5118110236220472" bottom="0.4724409448818898" header="0.5118110236220472" footer="0.5118110236220472"/>
  <pageSetup fitToHeight="0" fitToWidth="1" horizontalDpi="600" verticalDpi="600" orientation="portrait" paperSize="9" scale="66" r:id="rId1"/>
  <rowBreaks count="2" manualBreakCount="2">
    <brk id="40" max="9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Мухина</cp:lastModifiedBy>
  <cp:lastPrinted>2020-04-07T10:22:02Z</cp:lastPrinted>
  <dcterms:created xsi:type="dcterms:W3CDTF">2011-11-30T04:27:06Z</dcterms:created>
  <dcterms:modified xsi:type="dcterms:W3CDTF">2020-04-07T10:22:05Z</dcterms:modified>
  <cp:category/>
  <cp:version/>
  <cp:contentType/>
  <cp:contentStatus/>
</cp:coreProperties>
</file>