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60" windowWidth="15450" windowHeight="10125" activeTab="0"/>
  </bookViews>
  <sheets>
    <sheet name="2019г." sheetId="1" r:id="rId1"/>
  </sheets>
  <definedNames>
    <definedName name="_xlnm.Print_Titles" localSheetId="0">'2019г.'!$11:$11</definedName>
    <definedName name="_xlnm.Print_Area" localSheetId="0">'2019г.'!$A$1:$I$256</definedName>
  </definedNames>
  <calcPr fullCalcOnLoad="1"/>
</workbook>
</file>

<file path=xl/sharedStrings.xml><?xml version="1.0" encoding="utf-8"?>
<sst xmlns="http://schemas.openxmlformats.org/spreadsheetml/2006/main" count="469" uniqueCount="285">
  <si>
    <t>МБУ "Городской Дворец культуры"</t>
  </si>
  <si>
    <t>МБУ "Краеведческий музей"</t>
  </si>
  <si>
    <t>МБУ "Центральная городская библиотека"</t>
  </si>
  <si>
    <t>МБУ "Юпитер"</t>
  </si>
  <si>
    <t>Рз, ПР</t>
  </si>
  <si>
    <t>ЦСР</t>
  </si>
  <si>
    <t>ВР</t>
  </si>
  <si>
    <t>Наименование расходов</t>
  </si>
  <si>
    <t>2</t>
  </si>
  <si>
    <t>3</t>
  </si>
  <si>
    <t>4</t>
  </si>
  <si>
    <t>0100</t>
  </si>
  <si>
    <t/>
  </si>
  <si>
    <t>Общегосударственные вопросы</t>
  </si>
  <si>
    <t>0102</t>
  </si>
  <si>
    <t>0103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</si>
  <si>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</si>
  <si>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0104</t>
  </si>
  <si>
    <t>Другие общегосударственные вопросы</t>
  </si>
  <si>
    <t>0106</t>
  </si>
  <si>
    <t>0113</t>
  </si>
  <si>
    <t>0400</t>
  </si>
  <si>
    <t>Национальная экономика</t>
  </si>
  <si>
    <t>0409</t>
  </si>
  <si>
    <t>0800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</si>
  <si>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</si>
  <si>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</si>
  <si>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</si>
  <si>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</si>
  <si>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</si>
  <si>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</si>
  <si>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</si>
  <si>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</si>
  <si>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</si>
  <si>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</si>
  <si>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1101</t>
  </si>
  <si>
    <t>1102</t>
  </si>
  <si>
    <t>Массовый спорт</t>
  </si>
  <si>
    <t>0111</t>
  </si>
  <si>
    <t>Резервные фонды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</si>
  <si>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</si>
  <si>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</si>
  <si>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</si>
  <si>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</si>
  <si>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</si>
  <si>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</si>
  <si>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</si>
  <si>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</si>
  <si>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</si>
  <si>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</si>
  <si>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</si>
  <si>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</si>
  <si>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</si>
  <si>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</si>
  <si>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</si>
  <si>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Составление протоколов об административных правонарушениях</t>
  </si>
  <si>
    <t>Дорожное хозяйство (дорожные фонды)</t>
  </si>
  <si>
    <t>Благоустройство</t>
  </si>
  <si>
    <t>600</t>
  </si>
  <si>
    <t>Предоставление субсидий бюджетным, автономным учреждениям и иным некоммерческим организациям</t>
  </si>
  <si>
    <t>0412</t>
  </si>
  <si>
    <t>Другие вопросы в области национальной экономики</t>
  </si>
  <si>
    <t>Организация освещения улиц</t>
  </si>
  <si>
    <t xml:space="preserve">к решению Думы   </t>
  </si>
  <si>
    <t>Материальная помощь гражданам, пострадавшим от стихийных бедствий и чрезвычайных ситуаций</t>
  </si>
  <si>
    <t>Непрограммные мероприятия</t>
  </si>
  <si>
    <t>Предоставление 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</si>
  <si>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Утверждено решением о бюджете</t>
  </si>
  <si>
    <t>Уточненный годовой план</t>
  </si>
  <si>
    <t>Фактически исполнено</t>
  </si>
  <si>
    <t>Процент исполнения к уточненному плану, %</t>
  </si>
  <si>
    <t>Отклонение показателя исполнения от планового показателя</t>
  </si>
  <si>
    <t>Обеспечение деятельности органов местного самоуправления Александровского городского поселения</t>
  </si>
  <si>
    <t>Глава городского поселения - председатель Думы Александровского городского поселения</t>
  </si>
  <si>
    <t>Дума Александровского городского поселения</t>
  </si>
  <si>
    <t>Администрация Александровского городского поселения</t>
  </si>
  <si>
    <t>Обеспечение деятельности органов местного самоуправления Александровского городского поселения на исполнение государственных полномочий</t>
  </si>
  <si>
    <t>Контрольно-ревизионная комиссия Александровского городского поселения</t>
  </si>
  <si>
    <t>Мероприятия, осуществляемые органами местного самоуправления Александровского городского поселения в рамках непрограммных направлений расходов</t>
  </si>
  <si>
    <t>Резервный фонд администрации  Александровского городского поселения</t>
  </si>
  <si>
    <t>Исполнение решений судов, вступивших в законную силу, и оплата государственной пошлины</t>
  </si>
  <si>
    <t>Реализация политики органов местного самоуправления Александровского городского поселения в области приватизации и управления муниципальной собственностью</t>
  </si>
  <si>
    <t>Обеспечение деятельности бюджетных учреждений и некоммерческих организаций</t>
  </si>
  <si>
    <t>Муниципальная программа Александровского городского поселения «Развитие транспортной инфраструктуры»</t>
  </si>
  <si>
    <t>Подпрограмма "Совершенствование и развитие сети автомобильных дорог общего пользования местного значения"</t>
  </si>
  <si>
    <t>Содержание автомобильных дорог общего пользования местного значения в границах населенных пунктов Александровского городского поселения и дорожных сооружений на них</t>
  </si>
  <si>
    <t>Межбюджетные трансферты</t>
  </si>
  <si>
    <t>Подпрограмма "Повышение безопасности дорожного движения на автомобильных дорогах общего пользования местного значения"</t>
  </si>
  <si>
    <t>Уплата ежемесячных взносов на капитальный ремонт общего имущества в многоквартирном доме</t>
  </si>
  <si>
    <t>Водоснабжение питьевой водой жителей п.Луньевка</t>
  </si>
  <si>
    <t>Содержание кладбищ</t>
  </si>
  <si>
    <t>Благоустройство территории</t>
  </si>
  <si>
    <t>в т.ч. техническое обслуживание сетей уличного освещения</t>
  </si>
  <si>
    <t>Пенсии за выслугу лет лицам, замещавшим муниципальные должности муниципального образования, муниципальным служащим Александровского городского поселения</t>
  </si>
  <si>
    <t>90 0 00 00000</t>
  </si>
  <si>
    <t>91 0 00 00000</t>
  </si>
  <si>
    <t>91 0 00 01020</t>
  </si>
  <si>
    <t>Расходы на выплаты  персоналу в целях обеспечения выполнения функций органами местного самоуправления</t>
  </si>
  <si>
    <t>91 0 00 01030</t>
  </si>
  <si>
    <t>Закупка товаров, работ и услуг для обеспечения муниципальных нужд</t>
  </si>
  <si>
    <t>91 0 00 01040</t>
  </si>
  <si>
    <t>92 0 00 00000</t>
  </si>
  <si>
    <t>Осуществление полномочий по созданию и организации деятельности административных комиссий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</si>
  <si>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</si>
  <si>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91 0 00 01060</t>
  </si>
  <si>
    <t>93 0 00 00000</t>
  </si>
  <si>
    <t>Мероприятия, осуществляемые органами местного самоуправления Александровского городского поселения, в рамках непрограммных направлений расходов</t>
  </si>
  <si>
    <t>93 0 00 00200</t>
  </si>
  <si>
    <t>93 0 00 00100</t>
  </si>
  <si>
    <t>93 0 00 00350</t>
  </si>
  <si>
    <t>94 0 00 00000</t>
  </si>
  <si>
    <t>94 0 00 00410</t>
  </si>
  <si>
    <t>95 0 00 00000</t>
  </si>
  <si>
    <t>02 0 00 00000</t>
  </si>
  <si>
    <t>02 1 00 00000</t>
  </si>
  <si>
    <t>02 1 00 00100</t>
  </si>
  <si>
    <t>Исполнение решений судов, вступивших в законную силу, и оплата государственной пошлины за счет средств дорожного фонда</t>
  </si>
  <si>
    <t>02 1 03 00000</t>
  </si>
  <si>
    <t>Основные мероприятия «Ремонт автомобильных дорог общего пользования местного значения Александровского городского поселения и дорожных сооружений на них»</t>
  </si>
  <si>
    <t>02 1 04 00000</t>
  </si>
  <si>
    <t>Основные мероприятия «Содержание  автомобильных дорог общего пользования местного значения в границах населенных пунктов Александровского городского поселения и дорожных сооружений на них»</t>
  </si>
  <si>
    <t>02 1 04 20070</t>
  </si>
  <si>
    <t>02 2 00 00000</t>
  </si>
  <si>
    <t>02 2 05 00000</t>
  </si>
  <si>
    <t>Основные мероприятия «Развитие системы организации движения транспортных средств и пешеходов и повышение безопасности дорожных условий»</t>
  </si>
  <si>
    <t>03 0 00 00000</t>
  </si>
  <si>
    <t>Капитальные вложения в объекты муниципальной собственности</t>
  </si>
  <si>
    <t>94 0 00 00430</t>
  </si>
  <si>
    <t>93 0 00 00360</t>
  </si>
  <si>
    <t>93 0 00 00370</t>
  </si>
  <si>
    <t>93 0 00 00310</t>
  </si>
  <si>
    <t>93 0 00 00320</t>
  </si>
  <si>
    <t>93 0 00 00330</t>
  </si>
  <si>
    <t>Культура, кинематография</t>
  </si>
  <si>
    <t xml:space="preserve">95 0 00 00510 </t>
  </si>
  <si>
    <t>95 0 00 00520</t>
  </si>
  <si>
    <t xml:space="preserve">95 0 00 00530 </t>
  </si>
  <si>
    <t xml:space="preserve">95 0 00 00590 </t>
  </si>
  <si>
    <t>93 0 00 10000</t>
  </si>
  <si>
    <t>Физическая культура</t>
  </si>
  <si>
    <t xml:space="preserve">95 0 00 00540 </t>
  </si>
  <si>
    <t>1</t>
  </si>
  <si>
    <t>Приложение 2</t>
  </si>
  <si>
    <t>96 0 00 00000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</si>
  <si>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</si>
  <si>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02 2 05  20010</t>
  </si>
  <si>
    <t>Оборудование нерегулируемых пешеходных переходов средствами организации дорожного движения (комплексное обустройство пешеходных переходов)</t>
  </si>
  <si>
    <t>06 0 00 00000</t>
  </si>
  <si>
    <t>Муниципальная программа Александровского городского поселения «Формирование комфортной городской среды»</t>
  </si>
  <si>
    <t>06 0 01 00000</t>
  </si>
  <si>
    <t>Основные мероприятия «Благоустройство дворовых территорий»</t>
  </si>
  <si>
    <t>05 0 00 00000</t>
  </si>
  <si>
    <t>05 0 01 00000</t>
  </si>
  <si>
    <t>94 0 00 00470</t>
  </si>
  <si>
    <t>Муниципальная программа Александровского городского поселения "Приобретение в муниципальную собственность Александровского городского поселения помещений (жилых помещений)"</t>
  </si>
  <si>
    <t>93 0 00 00390</t>
  </si>
  <si>
    <t xml:space="preserve">Организация в границах поселения водоснабжения </t>
  </si>
  <si>
    <t>93 0 00 00400</t>
  </si>
  <si>
    <t xml:space="preserve">95 0 00 00610 </t>
  </si>
  <si>
    <t>Выполнение работ по пожарной безопасности в муниципальных бюджетных учреждениях Александровского городского поселения</t>
  </si>
  <si>
    <t>ИТОГО</t>
  </si>
  <si>
    <t>92 0 00 2П040</t>
  </si>
  <si>
    <t>92 0 00 2П060</t>
  </si>
  <si>
    <t>92 0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</si>
  <si>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</si>
  <si>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91 0 00 01010</t>
  </si>
  <si>
    <t>94 0 00 00450</t>
  </si>
  <si>
    <t>94 0 00 00480</t>
  </si>
  <si>
    <t>0405</t>
  </si>
  <si>
    <t>Сельское хозяйство и рыболовство</t>
  </si>
  <si>
    <t>92 0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</si>
  <si>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</si>
  <si>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Александровского городского поселения</t>
  </si>
  <si>
    <t>02 1 03 SТ040</t>
  </si>
  <si>
    <t>в т.ч. ремонт автомобильной дороги местного значения в г.Александровске по ул. Кирова: участок от пересечения с ул. Войкова до пересечения с ул. Кооперативная</t>
  </si>
  <si>
    <t>02 2 05  20030</t>
  </si>
  <si>
    <t>Замена и установка на участках улично-дорожной сети дорожных ограждений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</si>
  <si>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в Александровском городском поселении</t>
  </si>
  <si>
    <t>94 0 00 00490</t>
  </si>
  <si>
    <t>Расходы на кадастровые работы по изготовлению кадастровой документации</t>
  </si>
  <si>
    <t>94 0 00 00460</t>
  </si>
  <si>
    <t>Обеспечение мероприятий по капитальному ремонту и ремонту муниципального жилищного фонда</t>
  </si>
  <si>
    <t>Подготовка котельной п.Лытвенский к отопительному сезону</t>
  </si>
  <si>
    <t>Поддержка муниципальных программ формирования современной городской среды в Александровском городском поселении</t>
  </si>
  <si>
    <t>06 0 01 SЖ090</t>
  </si>
  <si>
    <t>Поддержка муниципальных программ формирования современной городской среды в Александровском городском поселении (расходы, не софинансируемые из федерального бюджета)</t>
  </si>
  <si>
    <t>08 0 00 00000</t>
  </si>
  <si>
    <t>Муниципальная программа Александровского городского поселения "Развитие культуры"</t>
  </si>
  <si>
    <t>08 0 01 00000</t>
  </si>
  <si>
    <t>Обеспечение развития и укрепления материально-технической базы</t>
  </si>
  <si>
    <t>08 0 01 L4670</t>
  </si>
  <si>
    <t>Обеспечение развития и укрепления материально-технической базы муниципальных домов культуры  в населенных пунктах с числом жителей до 50 тысяч человек</t>
  </si>
  <si>
    <t xml:space="preserve">95 0 00 00650 </t>
  </si>
  <si>
    <t>Выполнение работ по ремонту системы пожарной безопасности и системы видеонаблюдения</t>
  </si>
  <si>
    <t>96 0 00 SР080</t>
  </si>
  <si>
    <t>Софинансирование проектов инициативного бюджетирования</t>
  </si>
  <si>
    <t>09 0 00 00000</t>
  </si>
  <si>
    <t>Приоритетный муниципальный проект «Приведение в нормативное состояние объектов общественной инфраструктуры муниципального значения Александровского городского поселения в рамках приоритетного регионального проекта «Приведение в нормативное состояние объектов общественной инфраструктуры муниципального значения» на 2018 год»</t>
  </si>
  <si>
    <t>09 0 03 SР040</t>
  </si>
  <si>
    <t>Ремонт пола в зрительном зале и фойе, расположенных по адресу: Пермский край, ул. г. Александровск, ул. Ленина, 16</t>
  </si>
  <si>
    <t>Расходы на оформление технической документации, получение справок по муниципальному имуществу</t>
  </si>
  <si>
    <t>Расходы на оформление технической документации, получение справок для постановки на учет бесхозяйного имущества</t>
  </si>
  <si>
    <t xml:space="preserve">Расходы по оформлению отчетов о рыночной стоимости земельных участков, государственная собственность на которые не разграничена и которые расположены в границах Александровского городского поселения </t>
  </si>
  <si>
    <t>Председатель Думы Александровского городского поселения</t>
  </si>
  <si>
    <t>Глава городского поселения – глава администрации Александровского городского поселения</t>
  </si>
  <si>
    <t>Обеспечение эксплуатации, учета, сохранности и использования недвижимого имущества, нежилых помещений, зданий, сооружений, земельных участков</t>
  </si>
  <si>
    <t xml:space="preserve">в т.ч. ремонт автомобильной дороги местного значения в г.Александровске по ул.Ленина: - участок от пересечения с ул.Войкова до пересечения с ул.Калинина;   - участок от пересечения с ул.Чернышевского до здания № 39 ул.Ленина
</t>
  </si>
  <si>
    <t xml:space="preserve">в т.ч. ремонт автомобильной дороги местного значения в г.Александровске по ул. Чернышевского;  по ул. Ким: - участок от пересечения с ул. Чернышевского до пересечения с ул.Максима Горького; по ул. Максима Горького: - участок от пересечения с ул. Ким до пересечения с ул.Халтурина; по ул. Халтурина: - участок от пересечения с ул. Чернышевского до пересечения с ул.Уральская
</t>
  </si>
  <si>
    <t>03 0 01 00000</t>
  </si>
  <si>
    <t xml:space="preserve">Основное мероприятие «Приобретение жилых помещений» </t>
  </si>
  <si>
    <t>03 0 01 SР040</t>
  </si>
  <si>
    <t>в т.ч. приобретение в собственность Александровского городского поселения помещений (жилых помещений) в 2019 году</t>
  </si>
  <si>
    <t>04 0 00 00000</t>
  </si>
  <si>
    <t xml:space="preserve">Муниципальная адресная программа «Расселение аварийного жилищного фонда на территории Александровского городского поселения в 2019-2020 годы» </t>
  </si>
  <si>
    <t>04 0 01 00000</t>
  </si>
  <si>
    <t>Основное мероприятие «Расселение жилищного фонда»</t>
  </si>
  <si>
    <t>04 0 01 SЖ160</t>
  </si>
  <si>
    <t>Мероприятия по расселению жилищного фонда на территории Пермского края, признанного аварийным после 01 января 2012 г.</t>
  </si>
  <si>
    <t>в т.ч. расселение многоквартирного дома по адресу: г.Александровск, ул.Кирова, 33,35,37</t>
  </si>
  <si>
    <t>94 0 00 00510</t>
  </si>
  <si>
    <t>Аварийно-восстановительные работы по ремонту кровли многоквартирного жилого дома, расположенного по адресу: г.Александровск, ул. 111- Интернационала, д. 18</t>
  </si>
  <si>
    <t>Организация в границах поселения тепло-, газоснабжения</t>
  </si>
  <si>
    <t>93 0 00 00800</t>
  </si>
  <si>
    <t xml:space="preserve">в т.ч. благоустройство дворовых территорий, расположенных по адресу: г.Александровск, ул.Халтурина, д.3, ул.Пушкина, д.37, ул.Мехоношина, д.2;
благоустройство общественной территории, расположенной по адресу: г.Александровск, ул.Пионерская, д.10а
</t>
  </si>
  <si>
    <t>06 0 F2 55550</t>
  </si>
  <si>
    <t xml:space="preserve">в т.ч. стоимость электроэнергии </t>
  </si>
  <si>
    <t>в т.ч. выполнение работ по ремонту основания пола фойе здания городского дворца культуры, расположенного по адресу: Пермский край, г.Александровск, ул.Ленина, 21а</t>
  </si>
  <si>
    <t>Задолженность по субсидиям на выполнение муниципального задания муниципальным бюджетным учреждениям за 2018 год</t>
  </si>
  <si>
    <t>в т.ч. ремонт пола фойе здания городского дворца культуры в г.Александровск</t>
  </si>
  <si>
    <t>0802</t>
  </si>
  <si>
    <t>Кинематография</t>
  </si>
  <si>
    <t>МБУ «Юпитер"</t>
  </si>
  <si>
    <t>93 0 00 2C180</t>
  </si>
  <si>
    <t>Муниципальная программа Александровского городского поселения «Спорт»</t>
  </si>
  <si>
    <t>Основное мероприятие «Устройство крытых спортивных площадок»</t>
  </si>
  <si>
    <t>05 0 01 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</si>
  <si>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культуры и спортом</t>
  </si>
  <si>
    <t>в т.ч. текущий ремонт спортивного зала, помещения для переодевания, включая замену шкафов для переодевания, душевых и санитарных узлов, расположенных по адресу: Пермский край, г.Александровск, ул.Ленина, 21а</t>
  </si>
  <si>
    <t>93 0 00 00380</t>
  </si>
  <si>
    <t>Разработка схем тепло-, водоснабжения на территории Александровского городского поселения</t>
  </si>
  <si>
    <t>06 0 02 00000</t>
  </si>
  <si>
    <t>06 0 02 SЖ090</t>
  </si>
  <si>
    <t>в т.ч. благоустройство сквера, расположенного по адресу: г.Александровск, ул.Пионерская, д.10а</t>
  </si>
  <si>
    <t>Основные мероприятия «Благоустройство общественных территорий» 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</si>
  <si>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</si>
  <si>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</si>
  <si>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</si>
  <si>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</si>
  <si>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01 0 00 00000</t>
  </si>
  <si>
    <t>Муниципальная программа Александровского городского поселения «Обеспечение безопасности граждан»</t>
  </si>
  <si>
    <t>01 1 00 00000</t>
  </si>
  <si>
    <t>Подпрограмма «Защита населения и территории от чрезвычайных ситуаций природного и техногенного характера»</t>
  </si>
  <si>
    <t>01 1 01 00000</t>
  </si>
  <si>
    <t>Основные мероприятия «Повышение уровня безопасности граждан»</t>
  </si>
  <si>
    <t>01 1 01 10010</t>
  </si>
  <si>
    <t>Подготовка и обучение членов КЧС и ОПБ Александровского городского поселения</t>
  </si>
  <si>
    <t>01 1 02 00000</t>
  </si>
  <si>
    <t>Основные мероприятия «Снижение общего уровня риска возникновения ЧС природного и техногенного характера»</t>
  </si>
  <si>
    <t>01 1 02 10020</t>
  </si>
  <si>
    <t xml:space="preserve">Изготовление и приобретение памяток, листовок, баннеров, информационных стендов по предупреждению ЧС природного и техногенного характера, а также действиям при возникновении ЧС </t>
  </si>
  <si>
    <t>01 1 02 10030</t>
  </si>
  <si>
    <t>Разработка паспорта безопасности территории Александровского городского поселения</t>
  </si>
  <si>
    <t>01 2 00 00000</t>
  </si>
  <si>
    <t>Подпрограмма «Организация и осуществление мероприятий по территориальной и гражданской обороне»</t>
  </si>
  <si>
    <t>01 2 01 00000</t>
  </si>
  <si>
    <t>Основные мероприятия «Снижение ожидаемого количества погибших и пострадавших при опасностях, возникающих при ведении военных действий и вследствие этих действий»</t>
  </si>
  <si>
    <t>01 2 01 10040</t>
  </si>
  <si>
    <t>Изготовление и приобретение памяток, информационных стендов, наглядных пособий по вопросам гражданской обороны</t>
  </si>
  <si>
    <t>01 3 00 00000</t>
  </si>
  <si>
    <t>Подпрограмма «Обеспечение первичных мер пожарной безопасности»</t>
  </si>
  <si>
    <t>01 3 01 00000</t>
  </si>
  <si>
    <t>Основные мероприятия «Снижение количества пожаров»</t>
  </si>
  <si>
    <t>01 3 01 10050</t>
  </si>
  <si>
    <t>Приобретение баннеров, плакатов, листовок на противопожарную тематику</t>
  </si>
  <si>
    <t>01 3 01 10060</t>
  </si>
  <si>
    <t>Приобретение пожарных щитов, знаков, огнетушителей, пожарного инвентаря</t>
  </si>
  <si>
    <t>01 4 00 00000</t>
  </si>
  <si>
    <t>Подпрограмма «Обеспечение безопасности на водных объектах»</t>
  </si>
  <si>
    <t>01 4 01 00000</t>
  </si>
  <si>
    <t>Основные мероприятия «Снижение количества происшествий на водных объектах»</t>
  </si>
  <si>
    <t>01 4 01 10070</t>
  </si>
  <si>
    <t>Приобретение и установка информационных знаков «Купание запрещено»</t>
  </si>
  <si>
    <t>Субсидия на оказание финансовой помощи в целях предупреждения банкротства и восстановления платежеспособности ООО "Доверие"</t>
  </si>
  <si>
    <t>Расходы бюджета Александровского городского поселения за 2019 год по разделам, подразделам классификации расходов бюджетов, тыс.рублей</t>
  </si>
  <si>
    <t>от 24.06.2021 № 196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</si>
</sst>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20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3" fontId="21" fillId="0" borderId="10" xfId="0" applyNumberFormat="1" applyFont="1" applyFill="1" applyBorder="1" applyAlignment="1">
      <alignment horizontal="center" vertical="center" wrapText="1"/>
    </xf>
    <xf numFmtId="173" fontId="20" fillId="0" borderId="10" xfId="0" applyNumberFormat="1" applyFont="1" applyFill="1" applyBorder="1" applyAlignment="1">
      <alignment horizontal="center" vertical="center" wrapText="1" shrinkToFit="1"/>
    </xf>
    <xf numFmtId="0" fontId="21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left" vertical="center" wrapText="1"/>
    </xf>
    <xf numFmtId="173" fontId="20" fillId="0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173" fontId="23" fillId="0" borderId="10" xfId="0" applyNumberFormat="1" applyFont="1" applyFill="1" applyBorder="1" applyAlignment="1">
      <alignment horizontal="center" vertical="center" wrapText="1" shrinkToFit="1"/>
    </xf>
    <xf numFmtId="49" fontId="20" fillId="24" borderId="10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Alignment="1">
      <alignment horizontal="center" vertical="center" wrapText="1"/>
    </xf>
    <xf numFmtId="172" fontId="20" fillId="0" borderId="0" xfId="0" applyNumberFormat="1" applyFont="1" applyAlignment="1">
      <alignment horizontal="center" vertical="center" wrapText="1"/>
    </xf>
    <xf numFmtId="172" fontId="20" fillId="0" borderId="0" xfId="0" applyNumberFormat="1" applyFont="1" applyAlignment="1">
      <alignment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24" borderId="10" xfId="53" applyNumberFormat="1" applyFont="1" applyFill="1" applyBorder="1" applyAlignment="1">
      <alignment horizontal="left" vertical="center" wrapText="1"/>
      <protection/>
    </xf>
    <xf numFmtId="0" fontId="20" fillId="24" borderId="10" xfId="55" applyFont="1" applyFill="1" applyBorder="1" applyAlignment="1">
      <alignment horizontal="center" vertical="center"/>
      <protection/>
    </xf>
    <xf numFmtId="49" fontId="20" fillId="24" borderId="12" xfId="55" applyNumberFormat="1" applyFont="1" applyFill="1" applyBorder="1" applyAlignment="1">
      <alignment horizontal="center" vertical="center"/>
      <protection/>
    </xf>
    <xf numFmtId="49" fontId="20" fillId="0" borderId="11" xfId="0" applyNumberFormat="1" applyFont="1" applyBorder="1" applyAlignment="1">
      <alignment horizontal="left" vertical="center" wrapText="1" shrinkToFit="1"/>
    </xf>
    <xf numFmtId="0" fontId="20" fillId="24" borderId="12" xfId="0" applyNumberFormat="1" applyFont="1" applyFill="1" applyBorder="1" applyAlignment="1">
      <alignment horizontal="left" vertical="center" wrapText="1"/>
    </xf>
    <xf numFmtId="0" fontId="20" fillId="24" borderId="12" xfId="55" applyNumberFormat="1" applyFont="1" applyFill="1" applyBorder="1" applyAlignment="1">
      <alignment horizontal="left" vertical="center" wrapText="1"/>
      <protection/>
    </xf>
    <xf numFmtId="0" fontId="20" fillId="24" borderId="10" xfId="0" applyFont="1" applyFill="1" applyBorder="1" applyAlignment="1">
      <alignment horizontal="left" vertical="center" wrapText="1"/>
    </xf>
    <xf numFmtId="49" fontId="20" fillId="24" borderId="10" xfId="55" applyNumberFormat="1" applyFont="1" applyFill="1" applyBorder="1" applyAlignment="1">
      <alignment horizontal="center" vertical="center"/>
      <protection/>
    </xf>
    <xf numFmtId="0" fontId="20" fillId="24" borderId="10" xfId="0" applyNumberFormat="1" applyFont="1" applyFill="1" applyBorder="1" applyAlignment="1">
      <alignment horizontal="left" vertical="center" wrapText="1"/>
    </xf>
    <xf numFmtId="49" fontId="20" fillId="24" borderId="10" xfId="0" applyNumberFormat="1" applyFont="1" applyFill="1" applyBorder="1" applyAlignment="1">
      <alignment horizontal="left" vertical="center" wrapText="1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49" fontId="20" fillId="24" borderId="12" xfId="0" applyNumberFormat="1" applyFont="1" applyFill="1" applyBorder="1" applyAlignment="1">
      <alignment horizontal="center" vertical="center"/>
    </xf>
    <xf numFmtId="49" fontId="20" fillId="24" borderId="12" xfId="0" applyNumberFormat="1" applyFont="1" applyFill="1" applyBorder="1" applyAlignment="1">
      <alignment horizontal="center" vertical="center" wrapText="1"/>
    </xf>
    <xf numFmtId="0" fontId="20" fillId="24" borderId="10" xfId="55" applyNumberFormat="1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0" fillId="24" borderId="10" xfId="56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vertical="center" wrapText="1"/>
    </xf>
    <xf numFmtId="0" fontId="20" fillId="25" borderId="10" xfId="0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49" fontId="21" fillId="24" borderId="10" xfId="56" applyNumberFormat="1" applyFont="1" applyFill="1" applyBorder="1" applyAlignment="1">
      <alignment horizontal="center" vertical="center"/>
      <protection/>
    </xf>
    <xf numFmtId="0" fontId="20" fillId="24" borderId="10" xfId="56" applyNumberFormat="1" applyFont="1" applyFill="1" applyBorder="1" applyAlignment="1">
      <alignment horizontal="left" vertical="center" wrapText="1"/>
      <protection/>
    </xf>
    <xf numFmtId="49" fontId="20" fillId="24" borderId="10" xfId="56" applyNumberFormat="1" applyFont="1" applyFill="1" applyBorder="1" applyAlignment="1">
      <alignment horizontal="left" vertical="center" wrapText="1"/>
      <protection/>
    </xf>
    <xf numFmtId="172" fontId="20" fillId="25" borderId="10" xfId="0" applyNumberFormat="1" applyFont="1" applyFill="1" applyBorder="1" applyAlignment="1">
      <alignment horizontal="center" vertical="center" wrapText="1"/>
    </xf>
    <xf numFmtId="172" fontId="20" fillId="24" borderId="10" xfId="0" applyNumberFormat="1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left" vertical="center" wrapText="1" shrinkToFit="1"/>
    </xf>
    <xf numFmtId="0" fontId="20" fillId="24" borderId="14" xfId="0" applyNumberFormat="1" applyFont="1" applyFill="1" applyBorder="1" applyAlignment="1">
      <alignment horizontal="left" vertical="center" wrapText="1"/>
    </xf>
    <xf numFmtId="172" fontId="20" fillId="25" borderId="10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left" vertical="center" wrapText="1"/>
    </xf>
    <xf numFmtId="172" fontId="21" fillId="24" borderId="10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0" fillId="24" borderId="10" xfId="56" applyFont="1" applyFill="1" applyBorder="1" applyAlignment="1">
      <alignment horizontal="left" vertical="center" wrapText="1"/>
      <protection/>
    </xf>
    <xf numFmtId="49" fontId="20" fillId="24" borderId="11" xfId="56" applyNumberFormat="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justify" vertical="center" wrapText="1"/>
    </xf>
    <xf numFmtId="49" fontId="21" fillId="24" borderId="10" xfId="56" applyNumberFormat="1" applyFont="1" applyFill="1" applyBorder="1" applyAlignment="1">
      <alignment horizontal="center" vertical="center" wrapText="1"/>
      <protection/>
    </xf>
    <xf numFmtId="0" fontId="20" fillId="24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 shrinkToFit="1"/>
    </xf>
    <xf numFmtId="49" fontId="21" fillId="24" borderId="12" xfId="0" applyNumberFormat="1" applyFont="1" applyFill="1" applyBorder="1" applyAlignment="1">
      <alignment horizontal="center" vertical="center"/>
    </xf>
    <xf numFmtId="0" fontId="21" fillId="24" borderId="12" xfId="0" applyNumberFormat="1" applyFont="1" applyFill="1" applyBorder="1" applyAlignment="1">
      <alignment horizontal="left" vertical="center" wrapText="1"/>
    </xf>
    <xf numFmtId="0" fontId="21" fillId="24" borderId="12" xfId="55" applyNumberFormat="1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14" xfId="0" applyFont="1" applyBorder="1" applyAlignment="1">
      <alignment horizontal="justify"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 wrapText="1"/>
    </xf>
    <xf numFmtId="49" fontId="21" fillId="24" borderId="11" xfId="56" applyNumberFormat="1" applyFont="1" applyFill="1" applyBorder="1" applyAlignment="1">
      <alignment horizontal="center" vertical="center"/>
      <protection/>
    </xf>
    <xf numFmtId="0" fontId="21" fillId="24" borderId="10" xfId="0" applyFont="1" applyFill="1" applyBorder="1" applyAlignment="1">
      <alignment horizontal="left" vertical="center" wrapText="1"/>
    </xf>
    <xf numFmtId="0" fontId="20" fillId="25" borderId="10" xfId="54" applyNumberFormat="1" applyFont="1" applyFill="1" applyBorder="1" applyAlignment="1">
      <alignment horizontal="left" vertical="top" wrapText="1"/>
      <protection/>
    </xf>
    <xf numFmtId="0" fontId="20" fillId="24" borderId="14" xfId="0" applyFont="1" applyFill="1" applyBorder="1" applyAlignment="1">
      <alignment horizontal="left" vertical="center" wrapText="1"/>
    </xf>
    <xf numFmtId="49" fontId="20" fillId="0" borderId="16" xfId="0" applyNumberFormat="1" applyFont="1" applyBorder="1" applyAlignment="1">
      <alignment horizontal="left" vertical="center" wrapText="1" shrinkToFit="1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173" fontId="20" fillId="25" borderId="10" xfId="0" applyNumberFormat="1" applyFont="1" applyFill="1" applyBorder="1" applyAlignment="1">
      <alignment horizontal="center" vertical="center" wrapText="1"/>
    </xf>
    <xf numFmtId="49" fontId="20" fillId="24" borderId="11" xfId="55" applyNumberFormat="1" applyFont="1" applyFill="1" applyBorder="1" applyAlignment="1">
      <alignment horizontal="center" vertical="center"/>
      <protection/>
    </xf>
    <xf numFmtId="0" fontId="20" fillId="0" borderId="17" xfId="0" applyFont="1" applyBorder="1" applyAlignment="1">
      <alignment horizontal="left" vertical="center"/>
    </xf>
    <xf numFmtId="49" fontId="20" fillId="24" borderId="14" xfId="0" applyNumberFormat="1" applyFont="1" applyFill="1" applyBorder="1" applyAlignment="1">
      <alignment horizontal="center" vertical="center"/>
    </xf>
    <xf numFmtId="49" fontId="20" fillId="24" borderId="14" xfId="55" applyNumberFormat="1" applyFont="1" applyFill="1" applyBorder="1" applyAlignment="1">
      <alignment horizontal="center" vertical="center"/>
      <protection/>
    </xf>
    <xf numFmtId="49" fontId="20" fillId="0" borderId="10" xfId="0" applyNumberFormat="1" applyFont="1" applyBorder="1" applyAlignment="1">
      <alignment horizontal="left" vertical="center" wrapText="1" shrinkToFit="1"/>
    </xf>
    <xf numFmtId="0" fontId="20" fillId="24" borderId="0" xfId="0" applyFont="1" applyFill="1" applyAlignment="1">
      <alignment horizontal="left" vertical="center" wrapText="1"/>
    </xf>
    <xf numFmtId="0" fontId="20" fillId="0" borderId="10" xfId="54" applyNumberFormat="1" applyFont="1" applyFill="1" applyBorder="1" applyAlignment="1">
      <alignment horizontal="left" vertical="center" wrapText="1" shrinkToFit="1"/>
      <protection/>
    </xf>
    <xf numFmtId="49" fontId="20" fillId="24" borderId="16" xfId="55" applyNumberFormat="1" applyFont="1" applyFill="1" applyBorder="1" applyAlignment="1">
      <alignment horizontal="center" vertical="center"/>
      <protection/>
    </xf>
    <xf numFmtId="2" fontId="20" fillId="0" borderId="10" xfId="0" applyNumberFormat="1" applyFont="1" applyBorder="1" applyAlignment="1">
      <alignment vertical="center" wrapText="1"/>
    </xf>
    <xf numFmtId="0" fontId="20" fillId="25" borderId="10" xfId="0" applyFont="1" applyFill="1" applyBorder="1" applyAlignment="1">
      <alignment horizontal="justify" vertical="center" wrapText="1"/>
    </xf>
    <xf numFmtId="0" fontId="20" fillId="24" borderId="14" xfId="53" applyNumberFormat="1" applyFont="1" applyFill="1" applyBorder="1" applyAlignment="1">
      <alignment horizontal="left" vertical="center" wrapText="1"/>
      <protection/>
    </xf>
    <xf numFmtId="49" fontId="20" fillId="0" borderId="18" xfId="0" applyNumberFormat="1" applyFont="1" applyBorder="1" applyAlignment="1">
      <alignment horizontal="left" vertical="center" wrapText="1" shrinkToFit="1"/>
    </xf>
    <xf numFmtId="49" fontId="20" fillId="24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/>
    </xf>
    <xf numFmtId="0" fontId="21" fillId="24" borderId="10" xfId="0" applyFont="1" applyFill="1" applyBorder="1" applyAlignment="1" applyProtection="1">
      <alignment horizontal="left" vertical="center" wrapText="1"/>
      <protection locked="0"/>
    </xf>
    <xf numFmtId="49" fontId="20" fillId="24" borderId="11" xfId="0" applyNumberFormat="1" applyFont="1" applyFill="1" applyBorder="1" applyAlignment="1">
      <alignment horizontal="center" vertical="center"/>
    </xf>
    <xf numFmtId="49" fontId="20" fillId="24" borderId="17" xfId="56" applyNumberFormat="1" applyFont="1" applyFill="1" applyBorder="1" applyAlignment="1">
      <alignment horizontal="center" vertical="center" wrapText="1"/>
      <protection/>
    </xf>
    <xf numFmtId="0" fontId="20" fillId="24" borderId="1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4 3" xfId="54"/>
    <cellStyle name="Обычный 2" xfId="55"/>
    <cellStyle name="Обычный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76"/>
  <sheetViews>
    <sheetView tabSelected="1" view="pageBreakPreview" zoomScale="84" zoomScaleSheetLayoutView="84" zoomScalePageLayoutView="0" workbookViewId="0" topLeftCell="A1">
      <selection activeCell="F3" sqref="F3:I3"/>
    </sheetView>
  </sheetViews>
  <sheetFormatPr defaultColWidth="9.00390625" defaultRowHeight="12.75" outlineLevelRow="6"/>
  <cols>
    <col min="1" max="1" width="6.375" style="3" customWidth="1"/>
    <col min="2" max="2" width="14.125" style="3" customWidth="1"/>
    <col min="3" max="3" width="6.00390625" style="3" customWidth="1"/>
    <col min="4" max="4" width="74.125" style="3" customWidth="1"/>
    <col min="5" max="5" width="10.125" style="3" customWidth="1"/>
    <col min="6" max="6" width="9.875" style="3" customWidth="1"/>
    <col min="7" max="7" width="9.75390625" style="3" customWidth="1"/>
    <col min="8" max="8" width="8.625" style="3" customWidth="1"/>
    <col min="9" max="9" width="12.375" style="3" customWidth="1"/>
    <col min="10" max="16384" width="9.125" style="3" customWidth="1"/>
  </cols>
  <sheetData>
    <row r="1" spans="4:9" ht="15.75" customHeight="1">
      <c r="D1" s="106"/>
      <c r="E1" s="106"/>
      <c r="F1" s="106" t="s">
        <v>142</v>
      </c>
      <c r="G1" s="106"/>
      <c r="H1" s="106"/>
      <c r="I1" s="106"/>
    </row>
    <row r="2" spans="4:10" ht="15.75" customHeight="1">
      <c r="D2" s="106"/>
      <c r="E2" s="106"/>
      <c r="F2" s="107" t="s">
        <v>63</v>
      </c>
      <c r="G2" s="107"/>
      <c r="H2" s="107"/>
      <c r="I2" s="107"/>
      <c r="J2" s="4"/>
    </row>
    <row r="3" spans="4:10" ht="15.75" customHeight="1">
      <c r="D3" s="106"/>
      <c r="E3" s="106"/>
      <c r="F3" s="106" t="s">
        <v>284</v>
      </c>
      <c r="G3" s="106"/>
      <c r="H3" s="106"/>
      <c r="I3" s="106"/>
      <c r="J3" s="4"/>
    </row>
    <row r="4" spans="4:10" ht="8.25" customHeight="1">
      <c r="D4" s="106"/>
      <c r="E4" s="106"/>
      <c r="F4" s="107"/>
      <c r="G4" s="107"/>
      <c r="H4" s="107"/>
      <c r="I4" s="107"/>
      <c r="J4" s="4"/>
    </row>
    <row r="5" spans="4:10" ht="15.75" customHeight="1" hidden="1">
      <c r="D5" s="106"/>
      <c r="E5" s="106"/>
      <c r="F5" s="107"/>
      <c r="G5" s="107"/>
      <c r="H5" s="107"/>
      <c r="I5" s="107"/>
      <c r="J5" s="4"/>
    </row>
    <row r="6" spans="4:10" ht="15.75" customHeight="1" hidden="1">
      <c r="D6" s="106"/>
      <c r="E6" s="106"/>
      <c r="F6" s="107"/>
      <c r="G6" s="107"/>
      <c r="H6" s="107"/>
      <c r="I6" s="107"/>
      <c r="J6" s="4"/>
    </row>
    <row r="7" spans="4:5" ht="7.5" customHeight="1" hidden="1">
      <c r="D7" s="106"/>
      <c r="E7" s="106"/>
    </row>
    <row r="8" spans="1:9" ht="37.5" customHeight="1">
      <c r="A8" s="105" t="s">
        <v>283</v>
      </c>
      <c r="B8" s="105"/>
      <c r="C8" s="105"/>
      <c r="D8" s="105"/>
      <c r="E8" s="105"/>
      <c r="F8" s="105"/>
      <c r="G8" s="105"/>
      <c r="H8" s="105"/>
      <c r="I8" s="105"/>
    </row>
    <row r="9" spans="5:9" ht="7.5" customHeight="1">
      <c r="E9" s="5"/>
      <c r="F9" s="5"/>
      <c r="G9" s="5"/>
      <c r="H9" s="5"/>
      <c r="I9" s="5"/>
    </row>
    <row r="10" spans="1:9" ht="80.25" customHeight="1">
      <c r="A10" s="2" t="s">
        <v>4</v>
      </c>
      <c r="B10" s="2" t="s">
        <v>5</v>
      </c>
      <c r="C10" s="2" t="s">
        <v>6</v>
      </c>
      <c r="D10" s="2" t="s">
        <v>7</v>
      </c>
      <c r="E10" s="2" t="s">
        <v>67</v>
      </c>
      <c r="F10" s="2" t="s">
        <v>68</v>
      </c>
      <c r="G10" s="2" t="s">
        <v>69</v>
      </c>
      <c r="H10" s="2" t="s">
        <v>70</v>
      </c>
      <c r="I10" s="2" t="s">
        <v>71</v>
      </c>
    </row>
    <row r="11" spans="1:9" ht="12.75">
      <c r="A11" s="2" t="s">
        <v>141</v>
      </c>
      <c r="B11" s="2" t="s">
        <v>8</v>
      </c>
      <c r="C11" s="2" t="s">
        <v>9</v>
      </c>
      <c r="D11" s="2" t="s">
        <v>10</v>
      </c>
      <c r="E11" s="6">
        <v>5</v>
      </c>
      <c r="F11" s="6">
        <v>6</v>
      </c>
      <c r="G11" s="6">
        <v>7</v>
      </c>
      <c r="H11" s="7">
        <v>8</v>
      </c>
      <c r="I11" s="6">
        <v>9</v>
      </c>
    </row>
    <row r="12" spans="1:9" s="11" customFormat="1" ht="18" customHeight="1">
      <c r="A12" s="44" t="s">
        <v>11</v>
      </c>
      <c r="B12" s="44"/>
      <c r="C12" s="44"/>
      <c r="D12" s="56" t="s">
        <v>13</v>
      </c>
      <c r="E12" s="9">
        <f>+E13+E18+E27+E44+E51+E56</f>
        <v>11787.800000000003</v>
      </c>
      <c r="F12" s="9">
        <f>+F13+F18+F27+F44+F51+F56</f>
        <v>11983.100000000002</v>
      </c>
      <c r="G12" s="9">
        <f>+G13+G18+G27+G44+G51+G56</f>
        <v>11502.8</v>
      </c>
      <c r="H12" s="9">
        <f aca="true" t="shared" si="0" ref="H12:H26">G12/F12*100</f>
        <v>95.99185519606777</v>
      </c>
      <c r="I12" s="9">
        <f>+I13+I18+I27+I44+I51+I56</f>
        <v>-480.30000000000183</v>
      </c>
    </row>
    <row r="13" spans="1:9" ht="25.5">
      <c r="A13" s="26" t="s">
        <v>14</v>
      </c>
      <c r="B13" s="26"/>
      <c r="C13" s="26"/>
      <c r="D13" s="27" t="s">
        <v>47</v>
      </c>
      <c r="E13" s="13">
        <f>+E14</f>
        <v>0</v>
      </c>
      <c r="F13" s="13">
        <f>+F14</f>
        <v>60.6</v>
      </c>
      <c r="G13" s="13">
        <f>+G14</f>
        <v>60.6</v>
      </c>
      <c r="H13" s="13">
        <f t="shared" si="0"/>
        <v>100</v>
      </c>
      <c r="I13" s="9">
        <f aca="true" t="shared" si="1" ref="I13:I26">G13-F13</f>
        <v>0</v>
      </c>
    </row>
    <row r="14" spans="1:9" ht="21.75" customHeight="1" outlineLevel="6">
      <c r="A14" s="26"/>
      <c r="B14" s="23" t="s">
        <v>94</v>
      </c>
      <c r="C14" s="23"/>
      <c r="D14" s="24" t="s">
        <v>65</v>
      </c>
      <c r="E14" s="48">
        <f aca="true" t="shared" si="2" ref="E14:G16">+E15</f>
        <v>0</v>
      </c>
      <c r="F14" s="48">
        <f t="shared" si="2"/>
        <v>60.6</v>
      </c>
      <c r="G14" s="48">
        <f t="shared" si="2"/>
        <v>60.6</v>
      </c>
      <c r="H14" s="13">
        <f t="shared" si="0"/>
        <v>100</v>
      </c>
      <c r="I14" s="13">
        <f t="shared" si="1"/>
        <v>0</v>
      </c>
    </row>
    <row r="15" spans="1:172" s="15" customFormat="1" ht="26.25" customHeight="1">
      <c r="A15" s="26"/>
      <c r="B15" s="1" t="s">
        <v>95</v>
      </c>
      <c r="C15" s="25"/>
      <c r="D15" s="30" t="s">
        <v>72</v>
      </c>
      <c r="E15" s="49">
        <f t="shared" si="2"/>
        <v>0</v>
      </c>
      <c r="F15" s="49">
        <f t="shared" si="2"/>
        <v>60.6</v>
      </c>
      <c r="G15" s="49">
        <f t="shared" si="2"/>
        <v>60.6</v>
      </c>
      <c r="H15" s="13">
        <f t="shared" si="0"/>
        <v>100</v>
      </c>
      <c r="I15" s="13">
        <f t="shared" si="1"/>
        <v>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</row>
    <row r="16" spans="1:9" ht="27" customHeight="1" outlineLevel="6">
      <c r="A16" s="1"/>
      <c r="B16" s="26" t="s">
        <v>96</v>
      </c>
      <c r="C16" s="26"/>
      <c r="D16" s="50" t="s">
        <v>73</v>
      </c>
      <c r="E16" s="48">
        <f t="shared" si="2"/>
        <v>0</v>
      </c>
      <c r="F16" s="48">
        <f t="shared" si="2"/>
        <v>60.6</v>
      </c>
      <c r="G16" s="48">
        <f t="shared" si="2"/>
        <v>60.6</v>
      </c>
      <c r="H16" s="13">
        <f t="shared" si="0"/>
        <v>100</v>
      </c>
      <c r="I16" s="13">
        <f t="shared" si="1"/>
        <v>0</v>
      </c>
    </row>
    <row r="17" spans="1:9" ht="28.5" customHeight="1" outlineLevel="6">
      <c r="A17" s="1"/>
      <c r="B17" s="1"/>
      <c r="C17" s="26" t="s">
        <v>49</v>
      </c>
      <c r="D17" s="28" t="s">
        <v>97</v>
      </c>
      <c r="E17" s="49">
        <v>0</v>
      </c>
      <c r="F17" s="49">
        <v>60.6</v>
      </c>
      <c r="G17" s="49">
        <v>60.6</v>
      </c>
      <c r="H17" s="13">
        <f t="shared" si="0"/>
        <v>100</v>
      </c>
      <c r="I17" s="13">
        <f t="shared" si="1"/>
        <v>0</v>
      </c>
    </row>
    <row r="18" spans="1:9" ht="30" customHeight="1" outlineLevel="6">
      <c r="A18" s="26" t="s">
        <v>15</v>
      </c>
      <c r="B18" s="26"/>
      <c r="C18" s="26"/>
      <c r="D18" s="29" t="s">
        <v>16</v>
      </c>
      <c r="E18" s="48">
        <f>+E19</f>
        <v>509.6</v>
      </c>
      <c r="F18" s="48">
        <f>+F19</f>
        <v>641.2</v>
      </c>
      <c r="G18" s="48">
        <f>+G19</f>
        <v>641.2</v>
      </c>
      <c r="H18" s="48">
        <f>+H19</f>
        <v>100</v>
      </c>
      <c r="I18" s="48">
        <f>+I19</f>
        <v>0</v>
      </c>
    </row>
    <row r="19" spans="1:9" ht="17.25" customHeight="1" outlineLevel="6">
      <c r="A19" s="26"/>
      <c r="B19" s="23" t="s">
        <v>94</v>
      </c>
      <c r="C19" s="23"/>
      <c r="D19" s="24" t="s">
        <v>65</v>
      </c>
      <c r="E19" s="49">
        <f aca="true" t="shared" si="3" ref="E19:I21">+E20</f>
        <v>509.6</v>
      </c>
      <c r="F19" s="49">
        <f t="shared" si="3"/>
        <v>641.2</v>
      </c>
      <c r="G19" s="49">
        <f t="shared" si="3"/>
        <v>641.2</v>
      </c>
      <c r="H19" s="13">
        <f t="shared" si="0"/>
        <v>100</v>
      </c>
      <c r="I19" s="13">
        <f t="shared" si="1"/>
        <v>0</v>
      </c>
    </row>
    <row r="20" spans="1:172" s="15" customFormat="1" ht="28.5" customHeight="1">
      <c r="A20" s="26"/>
      <c r="B20" s="1" t="s">
        <v>95</v>
      </c>
      <c r="C20" s="25"/>
      <c r="D20" s="30" t="s">
        <v>72</v>
      </c>
      <c r="E20" s="48">
        <f>+E21+E23</f>
        <v>509.6</v>
      </c>
      <c r="F20" s="48">
        <f>+F21+F23</f>
        <v>641.2</v>
      </c>
      <c r="G20" s="48">
        <f>+G21+G23</f>
        <v>641.2</v>
      </c>
      <c r="H20" s="13">
        <f t="shared" si="0"/>
        <v>100</v>
      </c>
      <c r="I20" s="48">
        <f>+I21+I23</f>
        <v>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</row>
    <row r="21" spans="1:9" ht="20.25" customHeight="1" outlineLevel="6">
      <c r="A21" s="1"/>
      <c r="B21" s="26" t="s">
        <v>96</v>
      </c>
      <c r="C21" s="26"/>
      <c r="D21" s="50" t="s">
        <v>203</v>
      </c>
      <c r="E21" s="49">
        <f>+E22</f>
        <v>0</v>
      </c>
      <c r="F21" s="49">
        <f t="shared" si="3"/>
        <v>483</v>
      </c>
      <c r="G21" s="49">
        <f t="shared" si="3"/>
        <v>483</v>
      </c>
      <c r="H21" s="49">
        <f t="shared" si="3"/>
        <v>100</v>
      </c>
      <c r="I21" s="49">
        <f t="shared" si="3"/>
        <v>0</v>
      </c>
    </row>
    <row r="22" spans="1:9" ht="28.5" customHeight="1" outlineLevel="6">
      <c r="A22" s="1"/>
      <c r="B22" s="1"/>
      <c r="C22" s="26" t="s">
        <v>49</v>
      </c>
      <c r="D22" s="32" t="s">
        <v>97</v>
      </c>
      <c r="E22" s="48">
        <v>0</v>
      </c>
      <c r="F22" s="48">
        <v>483</v>
      </c>
      <c r="G22" s="48">
        <v>483</v>
      </c>
      <c r="H22" s="13">
        <f t="shared" si="0"/>
        <v>100</v>
      </c>
      <c r="I22" s="13">
        <f t="shared" si="1"/>
        <v>0</v>
      </c>
    </row>
    <row r="23" spans="1:9" ht="18" customHeight="1" outlineLevel="6">
      <c r="A23" s="1"/>
      <c r="B23" s="26" t="s">
        <v>98</v>
      </c>
      <c r="C23" s="26"/>
      <c r="D23" s="50" t="s">
        <v>74</v>
      </c>
      <c r="E23" s="48">
        <f>+E24+E25+E26</f>
        <v>509.6</v>
      </c>
      <c r="F23" s="48">
        <f>+F24+F25+F26</f>
        <v>158.2</v>
      </c>
      <c r="G23" s="48">
        <f>+G24+G25+G26</f>
        <v>158.2</v>
      </c>
      <c r="H23" s="13">
        <f t="shared" si="0"/>
        <v>100</v>
      </c>
      <c r="I23" s="48">
        <f>+I24+I25+I26</f>
        <v>0</v>
      </c>
    </row>
    <row r="24" spans="1:9" ht="32.25" customHeight="1" outlineLevel="6">
      <c r="A24" s="1"/>
      <c r="B24" s="26"/>
      <c r="C24" s="26" t="s">
        <v>49</v>
      </c>
      <c r="D24" s="32" t="s">
        <v>97</v>
      </c>
      <c r="E24" s="48">
        <v>482.8</v>
      </c>
      <c r="F24" s="48">
        <v>0</v>
      </c>
      <c r="G24" s="10">
        <v>0</v>
      </c>
      <c r="H24" s="13">
        <v>0</v>
      </c>
      <c r="I24" s="13">
        <v>0</v>
      </c>
    </row>
    <row r="25" spans="1:9" ht="18.75" customHeight="1" outlineLevel="6">
      <c r="A25" s="1"/>
      <c r="B25" s="1"/>
      <c r="C25" s="26" t="s">
        <v>50</v>
      </c>
      <c r="D25" s="32" t="s">
        <v>99</v>
      </c>
      <c r="E25" s="48">
        <v>26.8</v>
      </c>
      <c r="F25" s="48">
        <v>109.6</v>
      </c>
      <c r="G25" s="10">
        <v>109.6</v>
      </c>
      <c r="H25" s="13">
        <f t="shared" si="0"/>
        <v>100</v>
      </c>
      <c r="I25" s="13">
        <f t="shared" si="1"/>
        <v>0</v>
      </c>
    </row>
    <row r="26" spans="1:9" ht="18" customHeight="1" outlineLevel="6">
      <c r="A26" s="1"/>
      <c r="B26" s="1"/>
      <c r="C26" s="26" t="s">
        <v>51</v>
      </c>
      <c r="D26" s="29" t="s">
        <v>52</v>
      </c>
      <c r="E26" s="48">
        <v>0</v>
      </c>
      <c r="F26" s="48">
        <v>48.6</v>
      </c>
      <c r="G26" s="10">
        <v>48.6</v>
      </c>
      <c r="H26" s="13">
        <f t="shared" si="0"/>
        <v>100</v>
      </c>
      <c r="I26" s="13">
        <f t="shared" si="1"/>
        <v>0</v>
      </c>
    </row>
    <row r="27" spans="1:9" ht="42" customHeight="1">
      <c r="A27" s="18" t="s">
        <v>17</v>
      </c>
      <c r="B27" s="31"/>
      <c r="C27" s="25"/>
      <c r="D27" s="34" t="s">
        <v>48</v>
      </c>
      <c r="E27" s="49">
        <f>+E28</f>
        <v>9801.300000000001</v>
      </c>
      <c r="F27" s="49">
        <f>+F28</f>
        <v>9225.600000000002</v>
      </c>
      <c r="G27" s="49">
        <f>+G28</f>
        <v>9024.3</v>
      </c>
      <c r="H27" s="49">
        <f>+H28</f>
        <v>98.48269839537166</v>
      </c>
      <c r="I27" s="49">
        <f>+I28</f>
        <v>-201.30000000000183</v>
      </c>
    </row>
    <row r="28" spans="1:172" s="15" customFormat="1" ht="17.25" customHeight="1">
      <c r="A28" s="18"/>
      <c r="B28" s="23" t="s">
        <v>94</v>
      </c>
      <c r="C28" s="23"/>
      <c r="D28" s="24" t="s">
        <v>65</v>
      </c>
      <c r="E28" s="49">
        <f>+E29+E37</f>
        <v>9801.300000000001</v>
      </c>
      <c r="F28" s="49">
        <f>+F29+F37</f>
        <v>9225.600000000002</v>
      </c>
      <c r="G28" s="49">
        <f>+G29+G37</f>
        <v>9024.3</v>
      </c>
      <c r="H28" s="49">
        <f>+H29</f>
        <v>98.48269839537166</v>
      </c>
      <c r="I28" s="49">
        <f>+I29+I37</f>
        <v>-201.30000000000183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</row>
    <row r="29" spans="1:9" ht="28.5" customHeight="1">
      <c r="A29" s="18"/>
      <c r="B29" s="1" t="s">
        <v>95</v>
      </c>
      <c r="C29" s="25"/>
      <c r="D29" s="89" t="s">
        <v>72</v>
      </c>
      <c r="E29" s="49">
        <f>+E32+E30</f>
        <v>9736.7</v>
      </c>
      <c r="F29" s="49">
        <f>+F32+F30</f>
        <v>9161.000000000002</v>
      </c>
      <c r="G29" s="49">
        <f>+G32+G30</f>
        <v>9022</v>
      </c>
      <c r="H29" s="13">
        <f aca="true" t="shared" si="4" ref="H29:H39">G29/F29*100</f>
        <v>98.48269839537166</v>
      </c>
      <c r="I29" s="13">
        <f aca="true" t="shared" si="5" ref="I29:I43">G29-F29</f>
        <v>-139.00000000000182</v>
      </c>
    </row>
    <row r="30" spans="1:9" ht="32.25" customHeight="1">
      <c r="A30" s="18"/>
      <c r="B30" s="1" t="s">
        <v>165</v>
      </c>
      <c r="C30" s="25"/>
      <c r="D30" s="82" t="s">
        <v>204</v>
      </c>
      <c r="E30" s="49">
        <f>+E31</f>
        <v>1014.5</v>
      </c>
      <c r="F30" s="49">
        <f>+F31</f>
        <v>992.7</v>
      </c>
      <c r="G30" s="49">
        <f>+G31</f>
        <v>992.7</v>
      </c>
      <c r="H30" s="49">
        <f>+H31</f>
        <v>100</v>
      </c>
      <c r="I30" s="49">
        <f>+I31</f>
        <v>0</v>
      </c>
    </row>
    <row r="31" spans="1:9" ht="29.25" customHeight="1">
      <c r="A31" s="18"/>
      <c r="B31" s="31"/>
      <c r="C31" s="25">
        <v>100</v>
      </c>
      <c r="D31" s="28" t="s">
        <v>97</v>
      </c>
      <c r="E31" s="49">
        <v>1014.5</v>
      </c>
      <c r="F31" s="49">
        <v>992.7</v>
      </c>
      <c r="G31" s="13">
        <v>992.7</v>
      </c>
      <c r="H31" s="13">
        <f>G31/F31*100</f>
        <v>100</v>
      </c>
      <c r="I31" s="13">
        <f>G31-F31</f>
        <v>0</v>
      </c>
    </row>
    <row r="32" spans="1:9" ht="15.75" customHeight="1">
      <c r="A32" s="18"/>
      <c r="B32" s="1" t="s">
        <v>100</v>
      </c>
      <c r="C32" s="25"/>
      <c r="D32" s="30" t="s">
        <v>75</v>
      </c>
      <c r="E32" s="49">
        <f>+E33+E34+E35+E36</f>
        <v>8722.2</v>
      </c>
      <c r="F32" s="49">
        <f>+F33+F34+F35+F36</f>
        <v>8168.300000000001</v>
      </c>
      <c r="G32" s="49">
        <f>+G33+G34+G35+G36</f>
        <v>8029.3</v>
      </c>
      <c r="H32" s="13">
        <f>G32/F32*100</f>
        <v>98.2982995237687</v>
      </c>
      <c r="I32" s="49">
        <f>+I33+I34+I35+I36</f>
        <v>-139.00000000000037</v>
      </c>
    </row>
    <row r="33" spans="1:9" ht="29.25" customHeight="1">
      <c r="A33" s="18"/>
      <c r="B33" s="31"/>
      <c r="C33" s="25">
        <v>100</v>
      </c>
      <c r="D33" s="28" t="s">
        <v>97</v>
      </c>
      <c r="E33" s="49">
        <v>7999</v>
      </c>
      <c r="F33" s="49">
        <v>6705.1</v>
      </c>
      <c r="G33" s="13">
        <v>6568.5</v>
      </c>
      <c r="H33" s="13">
        <f t="shared" si="4"/>
        <v>97.96274477636425</v>
      </c>
      <c r="I33" s="13">
        <f t="shared" si="5"/>
        <v>-136.60000000000036</v>
      </c>
    </row>
    <row r="34" spans="1:9" ht="18.75" customHeight="1">
      <c r="A34" s="18"/>
      <c r="B34" s="31"/>
      <c r="C34" s="25">
        <v>200</v>
      </c>
      <c r="D34" s="32" t="s">
        <v>99</v>
      </c>
      <c r="E34" s="49">
        <v>723.2</v>
      </c>
      <c r="F34" s="49">
        <v>471.3</v>
      </c>
      <c r="G34" s="13">
        <v>471.3</v>
      </c>
      <c r="H34" s="13">
        <f t="shared" si="4"/>
        <v>100</v>
      </c>
      <c r="I34" s="13">
        <f t="shared" si="5"/>
        <v>0</v>
      </c>
    </row>
    <row r="35" spans="1:9" ht="17.25" customHeight="1">
      <c r="A35" s="18"/>
      <c r="B35" s="31"/>
      <c r="C35" s="25">
        <v>500</v>
      </c>
      <c r="D35" s="30" t="s">
        <v>86</v>
      </c>
      <c r="E35" s="49">
        <v>0</v>
      </c>
      <c r="F35" s="49">
        <v>948.8</v>
      </c>
      <c r="G35" s="13">
        <v>948.8</v>
      </c>
      <c r="H35" s="13">
        <f t="shared" si="4"/>
        <v>100</v>
      </c>
      <c r="I35" s="13">
        <f t="shared" si="5"/>
        <v>0</v>
      </c>
    </row>
    <row r="36" spans="1:9" ht="17.25" customHeight="1">
      <c r="A36" s="18"/>
      <c r="B36" s="31"/>
      <c r="C36" s="25">
        <v>800</v>
      </c>
      <c r="D36" s="29" t="s">
        <v>52</v>
      </c>
      <c r="E36" s="49">
        <v>0</v>
      </c>
      <c r="F36" s="49">
        <v>43.1</v>
      </c>
      <c r="G36" s="49">
        <v>40.7</v>
      </c>
      <c r="H36" s="13">
        <f t="shared" si="4"/>
        <v>94.43155452436194</v>
      </c>
      <c r="I36" s="13">
        <f t="shared" si="5"/>
        <v>-2.3999999999999986</v>
      </c>
    </row>
    <row r="37" spans="1:9" ht="30" customHeight="1">
      <c r="A37" s="18"/>
      <c r="B37" s="31" t="s">
        <v>101</v>
      </c>
      <c r="C37" s="25"/>
      <c r="D37" s="37" t="s">
        <v>76</v>
      </c>
      <c r="E37" s="52">
        <f>+E38+E40+E42</f>
        <v>64.6</v>
      </c>
      <c r="F37" s="52">
        <f>+F38+F40+F42</f>
        <v>64.6</v>
      </c>
      <c r="G37" s="52">
        <f>+G38+G40+G42</f>
        <v>2.3</v>
      </c>
      <c r="H37" s="13">
        <f t="shared" si="4"/>
        <v>3.560371517027864</v>
      </c>
      <c r="I37" s="52">
        <f>+I38+I40+I42</f>
        <v>-62.3</v>
      </c>
    </row>
    <row r="38" spans="1:9" ht="18" customHeight="1">
      <c r="A38" s="18"/>
      <c r="B38" s="31" t="s">
        <v>161</v>
      </c>
      <c r="C38" s="18"/>
      <c r="D38" s="51" t="s">
        <v>55</v>
      </c>
      <c r="E38" s="48">
        <f>+E39</f>
        <v>6.4</v>
      </c>
      <c r="F38" s="48">
        <f>+F39</f>
        <v>6.4</v>
      </c>
      <c r="G38" s="48">
        <f>+G39</f>
        <v>2.3</v>
      </c>
      <c r="H38" s="48">
        <f>+H39</f>
        <v>35.93749999999999</v>
      </c>
      <c r="I38" s="48">
        <f>+I39</f>
        <v>-4.1000000000000005</v>
      </c>
    </row>
    <row r="39" spans="1:9" ht="21" customHeight="1">
      <c r="A39" s="18"/>
      <c r="B39" s="31"/>
      <c r="C39" s="25">
        <v>200</v>
      </c>
      <c r="D39" s="32" t="s">
        <v>99</v>
      </c>
      <c r="E39" s="52">
        <v>6.4</v>
      </c>
      <c r="F39" s="52">
        <v>6.4</v>
      </c>
      <c r="G39" s="52">
        <v>2.3</v>
      </c>
      <c r="H39" s="13">
        <f t="shared" si="4"/>
        <v>35.93749999999999</v>
      </c>
      <c r="I39" s="13">
        <f t="shared" si="5"/>
        <v>-4.1000000000000005</v>
      </c>
    </row>
    <row r="40" spans="1:9" ht="25.5" customHeight="1">
      <c r="A40" s="18"/>
      <c r="B40" s="31" t="s">
        <v>162</v>
      </c>
      <c r="C40" s="18"/>
      <c r="D40" s="90" t="s">
        <v>102</v>
      </c>
      <c r="E40" s="52">
        <f>+E41</f>
        <v>43.8</v>
      </c>
      <c r="F40" s="52">
        <f>+F41</f>
        <v>43.8</v>
      </c>
      <c r="G40" s="52">
        <f>+G41</f>
        <v>0</v>
      </c>
      <c r="H40" s="52">
        <f>+H41</f>
        <v>0</v>
      </c>
      <c r="I40" s="52">
        <f>+I41</f>
        <v>-43.8</v>
      </c>
    </row>
    <row r="41" spans="1:9" ht="22.5" customHeight="1">
      <c r="A41" s="18"/>
      <c r="B41" s="31"/>
      <c r="C41" s="25">
        <v>200</v>
      </c>
      <c r="D41" s="32" t="s">
        <v>99</v>
      </c>
      <c r="E41" s="52">
        <v>43.8</v>
      </c>
      <c r="F41" s="52">
        <v>43.8</v>
      </c>
      <c r="G41" s="52">
        <v>0</v>
      </c>
      <c r="H41" s="13">
        <v>0</v>
      </c>
      <c r="I41" s="13">
        <f>G41-F41</f>
        <v>-43.8</v>
      </c>
    </row>
    <row r="42" spans="1:9" ht="42" customHeight="1">
      <c r="A42" s="18"/>
      <c r="B42" s="31" t="s">
        <v>163</v>
      </c>
      <c r="C42" s="18"/>
      <c r="D42" s="77" t="s">
        <v>164</v>
      </c>
      <c r="E42" s="52">
        <f>+E43</f>
        <v>14.4</v>
      </c>
      <c r="F42" s="52">
        <f>+F43</f>
        <v>14.4</v>
      </c>
      <c r="G42" s="52">
        <f>+G43</f>
        <v>0</v>
      </c>
      <c r="H42" s="52">
        <f>+H43</f>
        <v>0</v>
      </c>
      <c r="I42" s="52">
        <f>+I43</f>
        <v>-14.4</v>
      </c>
    </row>
    <row r="43" spans="1:172" s="15" customFormat="1" ht="29.25" customHeight="1">
      <c r="A43" s="18"/>
      <c r="B43" s="31"/>
      <c r="C43" s="25">
        <v>100</v>
      </c>
      <c r="D43" s="28" t="s">
        <v>97</v>
      </c>
      <c r="E43" s="49">
        <v>14.4</v>
      </c>
      <c r="F43" s="49">
        <v>14.4</v>
      </c>
      <c r="G43" s="49">
        <v>0</v>
      </c>
      <c r="H43" s="13">
        <v>0</v>
      </c>
      <c r="I43" s="13">
        <f t="shared" si="5"/>
        <v>-14.4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</row>
    <row r="44" spans="1:9" ht="28.5" customHeight="1" outlineLevel="6">
      <c r="A44" s="1" t="s">
        <v>19</v>
      </c>
      <c r="B44" s="23"/>
      <c r="C44" s="23"/>
      <c r="D44" s="37" t="s">
        <v>103</v>
      </c>
      <c r="E44" s="52">
        <f aca="true" t="shared" si="6" ref="E44:I45">+E45</f>
        <v>793.7</v>
      </c>
      <c r="F44" s="52">
        <f t="shared" si="6"/>
        <v>927.1999999999999</v>
      </c>
      <c r="G44" s="52">
        <f t="shared" si="6"/>
        <v>927.1999999999999</v>
      </c>
      <c r="H44" s="52">
        <f t="shared" si="6"/>
        <v>100</v>
      </c>
      <c r="I44" s="52">
        <f t="shared" si="6"/>
        <v>0</v>
      </c>
    </row>
    <row r="45" spans="1:9" ht="18.75" customHeight="1" outlineLevel="6">
      <c r="A45" s="1"/>
      <c r="B45" s="23" t="s">
        <v>94</v>
      </c>
      <c r="C45" s="23"/>
      <c r="D45" s="24" t="s">
        <v>65</v>
      </c>
      <c r="E45" s="52">
        <f t="shared" si="6"/>
        <v>793.7</v>
      </c>
      <c r="F45" s="52">
        <f t="shared" si="6"/>
        <v>927.1999999999999</v>
      </c>
      <c r="G45" s="52">
        <f t="shared" si="6"/>
        <v>927.1999999999999</v>
      </c>
      <c r="H45" s="52">
        <f t="shared" si="6"/>
        <v>100</v>
      </c>
      <c r="I45" s="52">
        <f t="shared" si="6"/>
        <v>0</v>
      </c>
    </row>
    <row r="46" spans="1:9" ht="29.25" customHeight="1" outlineLevel="6">
      <c r="A46" s="53"/>
      <c r="B46" s="1" t="s">
        <v>95</v>
      </c>
      <c r="C46" s="1" t="s">
        <v>12</v>
      </c>
      <c r="D46" s="30" t="s">
        <v>72</v>
      </c>
      <c r="E46" s="48">
        <f>+E47</f>
        <v>793.7</v>
      </c>
      <c r="F46" s="48">
        <f>+F47</f>
        <v>927.1999999999999</v>
      </c>
      <c r="G46" s="48">
        <f>+G47</f>
        <v>927.1999999999999</v>
      </c>
      <c r="H46" s="13">
        <f>G46/F46*100</f>
        <v>100</v>
      </c>
      <c r="I46" s="13">
        <f>G46-F46</f>
        <v>0</v>
      </c>
    </row>
    <row r="47" spans="1:9" ht="27.75" customHeight="1" outlineLevel="6">
      <c r="A47" s="53"/>
      <c r="B47" s="1" t="s">
        <v>104</v>
      </c>
      <c r="C47" s="1"/>
      <c r="D47" s="27" t="s">
        <v>77</v>
      </c>
      <c r="E47" s="48">
        <f>+E48+E49+E50</f>
        <v>793.7</v>
      </c>
      <c r="F47" s="48">
        <f>+F48+F49+F50</f>
        <v>927.1999999999999</v>
      </c>
      <c r="G47" s="48">
        <f>+G48+G49+G50</f>
        <v>927.1999999999999</v>
      </c>
      <c r="H47" s="13">
        <f>G47/F47*100</f>
        <v>100</v>
      </c>
      <c r="I47" s="48">
        <f>+I48+I49+I50</f>
        <v>0</v>
      </c>
    </row>
    <row r="48" spans="1:9" ht="28.5" customHeight="1" outlineLevel="6">
      <c r="A48" s="53"/>
      <c r="B48" s="1"/>
      <c r="C48" s="26" t="s">
        <v>49</v>
      </c>
      <c r="D48" s="28" t="s">
        <v>97</v>
      </c>
      <c r="E48" s="48">
        <v>778.2</v>
      </c>
      <c r="F48" s="48">
        <v>905.4</v>
      </c>
      <c r="G48" s="48">
        <v>905.4</v>
      </c>
      <c r="H48" s="13">
        <f>G48/F48*100</f>
        <v>100</v>
      </c>
      <c r="I48" s="13">
        <f>G48-F48</f>
        <v>0</v>
      </c>
    </row>
    <row r="49" spans="1:9" ht="22.5" customHeight="1" outlineLevel="6">
      <c r="A49" s="18"/>
      <c r="B49" s="1"/>
      <c r="C49" s="25">
        <v>200</v>
      </c>
      <c r="D49" s="32" t="s">
        <v>99</v>
      </c>
      <c r="E49" s="48">
        <v>15.5</v>
      </c>
      <c r="F49" s="48">
        <v>9.5</v>
      </c>
      <c r="G49" s="48">
        <v>9.5</v>
      </c>
      <c r="H49" s="13">
        <f>G49/F49*100</f>
        <v>100</v>
      </c>
      <c r="I49" s="13">
        <f>G49-F49</f>
        <v>0</v>
      </c>
    </row>
    <row r="50" spans="1:9" ht="20.25" customHeight="1">
      <c r="A50" s="18"/>
      <c r="B50" s="1"/>
      <c r="C50" s="25">
        <v>800</v>
      </c>
      <c r="D50" s="37" t="s">
        <v>52</v>
      </c>
      <c r="E50" s="49">
        <v>0</v>
      </c>
      <c r="F50" s="49">
        <v>12.3</v>
      </c>
      <c r="G50" s="10">
        <v>12.3</v>
      </c>
      <c r="H50" s="13">
        <f aca="true" t="shared" si="7" ref="H50:H63">G50/F50*100</f>
        <v>100</v>
      </c>
      <c r="I50" s="13">
        <f>G50-F50</f>
        <v>0</v>
      </c>
    </row>
    <row r="51" spans="1:9" ht="21.75" customHeight="1">
      <c r="A51" s="1" t="s">
        <v>38</v>
      </c>
      <c r="B51" s="1"/>
      <c r="C51" s="1" t="s">
        <v>12</v>
      </c>
      <c r="D51" s="30" t="s">
        <v>39</v>
      </c>
      <c r="E51" s="49">
        <f aca="true" t="shared" si="8" ref="E51:G54">+E52</f>
        <v>100</v>
      </c>
      <c r="F51" s="49">
        <f t="shared" si="8"/>
        <v>0</v>
      </c>
      <c r="G51" s="49">
        <f t="shared" si="8"/>
        <v>0</v>
      </c>
      <c r="H51" s="49">
        <v>0</v>
      </c>
      <c r="I51" s="49">
        <f>+I52</f>
        <v>0</v>
      </c>
    </row>
    <row r="52" spans="1:9" ht="22.5" customHeight="1">
      <c r="A52" s="1"/>
      <c r="B52" s="23" t="s">
        <v>94</v>
      </c>
      <c r="C52" s="23"/>
      <c r="D52" s="24" t="s">
        <v>65</v>
      </c>
      <c r="E52" s="49">
        <f t="shared" si="8"/>
        <v>100</v>
      </c>
      <c r="F52" s="49">
        <f t="shared" si="8"/>
        <v>0</v>
      </c>
      <c r="G52" s="49">
        <f t="shared" si="8"/>
        <v>0</v>
      </c>
      <c r="H52" s="49">
        <v>0</v>
      </c>
      <c r="I52" s="13">
        <f>G52-F52</f>
        <v>0</v>
      </c>
    </row>
    <row r="53" spans="1:9" ht="31.5" customHeight="1" outlineLevel="6">
      <c r="A53" s="1"/>
      <c r="B53" s="1" t="s">
        <v>105</v>
      </c>
      <c r="C53" s="1" t="s">
        <v>12</v>
      </c>
      <c r="D53" s="30" t="s">
        <v>106</v>
      </c>
      <c r="E53" s="49">
        <f t="shared" si="8"/>
        <v>100</v>
      </c>
      <c r="F53" s="49">
        <f t="shared" si="8"/>
        <v>0</v>
      </c>
      <c r="G53" s="49">
        <f t="shared" si="8"/>
        <v>0</v>
      </c>
      <c r="H53" s="49">
        <v>0</v>
      </c>
      <c r="I53" s="49">
        <f>+I54</f>
        <v>0</v>
      </c>
    </row>
    <row r="54" spans="1:9" ht="21.75" customHeight="1" outlineLevel="6">
      <c r="A54" s="1"/>
      <c r="B54" s="1" t="s">
        <v>107</v>
      </c>
      <c r="C54" s="1"/>
      <c r="D54" s="33" t="s">
        <v>79</v>
      </c>
      <c r="E54" s="49">
        <f t="shared" si="8"/>
        <v>100</v>
      </c>
      <c r="F54" s="49">
        <f t="shared" si="8"/>
        <v>0</v>
      </c>
      <c r="G54" s="49">
        <f t="shared" si="8"/>
        <v>0</v>
      </c>
      <c r="H54" s="49">
        <v>0</v>
      </c>
      <c r="I54" s="13">
        <f>G54-F54</f>
        <v>0</v>
      </c>
    </row>
    <row r="55" spans="1:9" ht="19.5" customHeight="1" outlineLevel="6">
      <c r="A55" s="1"/>
      <c r="B55" s="1"/>
      <c r="C55" s="26" t="s">
        <v>51</v>
      </c>
      <c r="D55" s="29" t="s">
        <v>52</v>
      </c>
      <c r="E55" s="49">
        <v>100</v>
      </c>
      <c r="F55" s="49">
        <v>0</v>
      </c>
      <c r="G55" s="49">
        <v>0</v>
      </c>
      <c r="H55" s="49">
        <v>0</v>
      </c>
      <c r="I55" s="13">
        <f>G55-F55</f>
        <v>0</v>
      </c>
    </row>
    <row r="56" spans="1:9" ht="20.25" customHeight="1" outlineLevel="6">
      <c r="A56" s="18" t="s">
        <v>20</v>
      </c>
      <c r="B56" s="31"/>
      <c r="C56" s="18"/>
      <c r="D56" s="34" t="s">
        <v>18</v>
      </c>
      <c r="E56" s="49">
        <f>+E57</f>
        <v>583.2</v>
      </c>
      <c r="F56" s="49">
        <f>+F57</f>
        <v>1128.5</v>
      </c>
      <c r="G56" s="49">
        <f>+G57</f>
        <v>849.5</v>
      </c>
      <c r="H56" s="13">
        <f t="shared" si="7"/>
        <v>75.27691626052282</v>
      </c>
      <c r="I56" s="49">
        <f>+I57</f>
        <v>-279</v>
      </c>
    </row>
    <row r="57" spans="1:9" ht="18" customHeight="1" outlineLevel="6">
      <c r="A57" s="18"/>
      <c r="B57" s="23" t="s">
        <v>94</v>
      </c>
      <c r="C57" s="23"/>
      <c r="D57" s="24" t="s">
        <v>65</v>
      </c>
      <c r="E57" s="49">
        <f>+E58+E63</f>
        <v>583.2</v>
      </c>
      <c r="F57" s="49">
        <f>+F58+F63</f>
        <v>1128.5</v>
      </c>
      <c r="G57" s="49">
        <f>+G58+G63</f>
        <v>849.5</v>
      </c>
      <c r="H57" s="13">
        <f t="shared" si="7"/>
        <v>75.27691626052282</v>
      </c>
      <c r="I57" s="49">
        <f>+I58+I63</f>
        <v>-279</v>
      </c>
    </row>
    <row r="58" spans="1:9" ht="31.5" customHeight="1">
      <c r="A58" s="18"/>
      <c r="B58" s="1" t="s">
        <v>105</v>
      </c>
      <c r="C58" s="39"/>
      <c r="D58" s="30" t="s">
        <v>78</v>
      </c>
      <c r="E58" s="49">
        <f>+E59+E61</f>
        <v>0</v>
      </c>
      <c r="F58" s="49">
        <f>+F59+F61</f>
        <v>49.6</v>
      </c>
      <c r="G58" s="49">
        <f>+G59+G61</f>
        <v>49.6</v>
      </c>
      <c r="H58" s="13">
        <f t="shared" si="7"/>
        <v>100</v>
      </c>
      <c r="I58" s="49">
        <f>+I59+I61</f>
        <v>0</v>
      </c>
    </row>
    <row r="59" spans="1:9" ht="30.75" customHeight="1" outlineLevel="6">
      <c r="A59" s="18"/>
      <c r="B59" s="1" t="s">
        <v>108</v>
      </c>
      <c r="C59" s="39"/>
      <c r="D59" s="30" t="s">
        <v>80</v>
      </c>
      <c r="E59" s="48">
        <f>+E60</f>
        <v>0</v>
      </c>
      <c r="F59" s="48">
        <f>+F60</f>
        <v>25.6</v>
      </c>
      <c r="G59" s="48">
        <f>+G60</f>
        <v>25.6</v>
      </c>
      <c r="H59" s="13">
        <f t="shared" si="7"/>
        <v>100</v>
      </c>
      <c r="I59" s="48">
        <f>+I60</f>
        <v>0</v>
      </c>
    </row>
    <row r="60" spans="1:9" ht="19.5" customHeight="1">
      <c r="A60" s="18"/>
      <c r="B60" s="1"/>
      <c r="C60" s="39">
        <v>800</v>
      </c>
      <c r="D60" s="37" t="s">
        <v>52</v>
      </c>
      <c r="E60" s="49">
        <v>0</v>
      </c>
      <c r="F60" s="49">
        <v>25.6</v>
      </c>
      <c r="G60" s="49">
        <v>25.6</v>
      </c>
      <c r="H60" s="13">
        <f t="shared" si="7"/>
        <v>100</v>
      </c>
      <c r="I60" s="49">
        <v>0</v>
      </c>
    </row>
    <row r="61" spans="1:9" ht="27.75" customHeight="1">
      <c r="A61" s="18"/>
      <c r="B61" s="80" t="s">
        <v>109</v>
      </c>
      <c r="C61" s="26"/>
      <c r="D61" s="41" t="s">
        <v>64</v>
      </c>
      <c r="E61" s="48">
        <f>+E62</f>
        <v>0</v>
      </c>
      <c r="F61" s="48">
        <f>+F62</f>
        <v>24</v>
      </c>
      <c r="G61" s="48">
        <f>+G62</f>
        <v>24</v>
      </c>
      <c r="H61" s="13">
        <f t="shared" si="7"/>
        <v>100</v>
      </c>
      <c r="I61" s="13">
        <f>G61-F61</f>
        <v>0</v>
      </c>
    </row>
    <row r="62" spans="1:9" ht="19.5" customHeight="1">
      <c r="A62" s="18"/>
      <c r="B62" s="36"/>
      <c r="C62" s="18" t="s">
        <v>53</v>
      </c>
      <c r="D62" s="29" t="s">
        <v>54</v>
      </c>
      <c r="E62" s="48">
        <v>0</v>
      </c>
      <c r="F62" s="48">
        <v>24</v>
      </c>
      <c r="G62" s="10">
        <v>24</v>
      </c>
      <c r="H62" s="13">
        <f t="shared" si="7"/>
        <v>100</v>
      </c>
      <c r="I62" s="13">
        <f>G62-F62</f>
        <v>0</v>
      </c>
    </row>
    <row r="63" spans="1:9" ht="29.25" customHeight="1">
      <c r="A63" s="18"/>
      <c r="B63" s="1" t="s">
        <v>110</v>
      </c>
      <c r="C63" s="25"/>
      <c r="D63" s="30" t="s">
        <v>81</v>
      </c>
      <c r="E63" s="49">
        <f>+E64+E66+E68+E70</f>
        <v>583.2</v>
      </c>
      <c r="F63" s="49">
        <f>+F64+F66+F68+F70</f>
        <v>1078.9</v>
      </c>
      <c r="G63" s="49">
        <f>+G64+G66+G68+G70</f>
        <v>799.9</v>
      </c>
      <c r="H63" s="13">
        <f t="shared" si="7"/>
        <v>74.14032811196589</v>
      </c>
      <c r="I63" s="49">
        <f>+I64+I66+I68+I70</f>
        <v>-279</v>
      </c>
    </row>
    <row r="64" spans="1:9" ht="41.25" customHeight="1">
      <c r="A64" s="18"/>
      <c r="B64" s="35" t="s">
        <v>111</v>
      </c>
      <c r="C64" s="26"/>
      <c r="D64" s="41" t="s">
        <v>205</v>
      </c>
      <c r="E64" s="48">
        <f>+E65</f>
        <v>366.5</v>
      </c>
      <c r="F64" s="48">
        <f>+F65</f>
        <v>996.5</v>
      </c>
      <c r="G64" s="48">
        <f>+G65</f>
        <v>717.5</v>
      </c>
      <c r="H64" s="48">
        <f>+H65</f>
        <v>72.00200702458605</v>
      </c>
      <c r="I64" s="48">
        <f>+I65</f>
        <v>-279</v>
      </c>
    </row>
    <row r="65" spans="1:9" ht="21.75" customHeight="1">
      <c r="A65" s="18"/>
      <c r="B65" s="36"/>
      <c r="C65" s="18" t="s">
        <v>50</v>
      </c>
      <c r="D65" s="61" t="s">
        <v>99</v>
      </c>
      <c r="E65" s="49">
        <v>366.5</v>
      </c>
      <c r="F65" s="49">
        <v>996.5</v>
      </c>
      <c r="G65" s="49">
        <v>717.5</v>
      </c>
      <c r="H65" s="13">
        <f>G65/F65*100</f>
        <v>72.00200702458605</v>
      </c>
      <c r="I65" s="13">
        <f aca="true" t="shared" si="9" ref="I65:I71">G65-F65</f>
        <v>-279</v>
      </c>
    </row>
    <row r="66" spans="1:9" ht="27" customHeight="1">
      <c r="A66" s="18"/>
      <c r="B66" s="35" t="s">
        <v>166</v>
      </c>
      <c r="C66" s="91"/>
      <c r="D66" s="61" t="s">
        <v>200</v>
      </c>
      <c r="E66" s="49">
        <f>+E67</f>
        <v>112.7</v>
      </c>
      <c r="F66" s="49">
        <f>+F67</f>
        <v>70.4</v>
      </c>
      <c r="G66" s="49">
        <f>+G67</f>
        <v>70.4</v>
      </c>
      <c r="H66" s="49">
        <f>+H67</f>
        <v>100</v>
      </c>
      <c r="I66" s="49">
        <f>+I67</f>
        <v>0</v>
      </c>
    </row>
    <row r="67" spans="1:9" ht="17.25" customHeight="1" outlineLevel="6">
      <c r="A67" s="18"/>
      <c r="B67" s="36"/>
      <c r="C67" s="18" t="s">
        <v>50</v>
      </c>
      <c r="D67" s="71" t="s">
        <v>99</v>
      </c>
      <c r="E67" s="49">
        <v>112.7</v>
      </c>
      <c r="F67" s="49">
        <v>70.4</v>
      </c>
      <c r="G67" s="13">
        <v>70.4</v>
      </c>
      <c r="H67" s="13">
        <f>G67/F67*100</f>
        <v>100</v>
      </c>
      <c r="I67" s="13">
        <f t="shared" si="9"/>
        <v>0</v>
      </c>
    </row>
    <row r="68" spans="1:9" ht="28.5" customHeight="1" outlineLevel="6">
      <c r="A68" s="18"/>
      <c r="B68" s="35" t="s">
        <v>153</v>
      </c>
      <c r="C68" s="91"/>
      <c r="D68" s="61" t="s">
        <v>201</v>
      </c>
      <c r="E68" s="49">
        <f>+E69</f>
        <v>44</v>
      </c>
      <c r="F68" s="49">
        <f>+F69</f>
        <v>3</v>
      </c>
      <c r="G68" s="49">
        <f>+G69</f>
        <v>3</v>
      </c>
      <c r="H68" s="49">
        <f>+H69</f>
        <v>100</v>
      </c>
      <c r="I68" s="49">
        <f>+I69</f>
        <v>0</v>
      </c>
    </row>
    <row r="69" spans="1:9" ht="17.25" customHeight="1" outlineLevel="6">
      <c r="A69" s="18"/>
      <c r="B69" s="36"/>
      <c r="C69" s="18" t="s">
        <v>50</v>
      </c>
      <c r="D69" s="71" t="s">
        <v>99</v>
      </c>
      <c r="E69" s="49">
        <v>44</v>
      </c>
      <c r="F69" s="49">
        <v>3</v>
      </c>
      <c r="G69" s="17">
        <v>3</v>
      </c>
      <c r="H69" s="13">
        <f>G69/F69*100</f>
        <v>100</v>
      </c>
      <c r="I69" s="13">
        <f t="shared" si="9"/>
        <v>0</v>
      </c>
    </row>
    <row r="70" spans="1:9" ht="41.25" customHeight="1" outlineLevel="6">
      <c r="A70" s="18"/>
      <c r="B70" s="35" t="s">
        <v>167</v>
      </c>
      <c r="C70" s="31"/>
      <c r="D70" s="92" t="s">
        <v>202</v>
      </c>
      <c r="E70" s="49">
        <f>+E71</f>
        <v>60</v>
      </c>
      <c r="F70" s="49">
        <f>+F71</f>
        <v>9</v>
      </c>
      <c r="G70" s="49">
        <f>+G71</f>
        <v>9</v>
      </c>
      <c r="H70" s="49">
        <f>+H71</f>
        <v>100</v>
      </c>
      <c r="I70" s="49">
        <f>+I71</f>
        <v>0</v>
      </c>
    </row>
    <row r="71" spans="1:9" ht="23.25" customHeight="1" outlineLevel="6">
      <c r="A71" s="18"/>
      <c r="B71" s="36"/>
      <c r="C71" s="86" t="s">
        <v>50</v>
      </c>
      <c r="D71" s="71" t="s">
        <v>99</v>
      </c>
      <c r="E71" s="49">
        <v>60</v>
      </c>
      <c r="F71" s="49">
        <v>9</v>
      </c>
      <c r="G71" s="49">
        <v>9</v>
      </c>
      <c r="H71" s="13">
        <f>G71/F71*100</f>
        <v>100</v>
      </c>
      <c r="I71" s="13">
        <f t="shared" si="9"/>
        <v>0</v>
      </c>
    </row>
    <row r="72" spans="1:9" ht="18" customHeight="1" outlineLevel="6">
      <c r="A72" s="44" t="s">
        <v>244</v>
      </c>
      <c r="B72" s="100"/>
      <c r="C72" s="44"/>
      <c r="D72" s="101" t="s">
        <v>245</v>
      </c>
      <c r="E72" s="57">
        <f aca="true" t="shared" si="10" ref="E72:G73">+E73</f>
        <v>342</v>
      </c>
      <c r="F72" s="57">
        <f t="shared" si="10"/>
        <v>0</v>
      </c>
      <c r="G72" s="57">
        <f t="shared" si="10"/>
        <v>0</v>
      </c>
      <c r="H72" s="57">
        <v>0</v>
      </c>
      <c r="I72" s="57">
        <f>+I73</f>
        <v>0</v>
      </c>
    </row>
    <row r="73" spans="1:9" ht="31.5" customHeight="1" outlineLevel="6">
      <c r="A73" s="18" t="s">
        <v>246</v>
      </c>
      <c r="B73" s="104"/>
      <c r="C73" s="18"/>
      <c r="D73" s="34" t="s">
        <v>247</v>
      </c>
      <c r="E73" s="49">
        <f t="shared" si="10"/>
        <v>342</v>
      </c>
      <c r="F73" s="49">
        <f t="shared" si="10"/>
        <v>0</v>
      </c>
      <c r="G73" s="49">
        <f t="shared" si="10"/>
        <v>0</v>
      </c>
      <c r="H73" s="49">
        <v>0</v>
      </c>
      <c r="I73" s="49">
        <f>+I74</f>
        <v>0</v>
      </c>
    </row>
    <row r="74" spans="1:9" ht="30" customHeight="1" outlineLevel="6">
      <c r="A74" s="102"/>
      <c r="B74" s="69" t="s">
        <v>248</v>
      </c>
      <c r="C74" s="103"/>
      <c r="D74" s="16" t="s">
        <v>249</v>
      </c>
      <c r="E74" s="49">
        <f>+E75+E84+E88+E94</f>
        <v>342</v>
      </c>
      <c r="F74" s="49">
        <f>+F75+F84+F88+F94</f>
        <v>0</v>
      </c>
      <c r="G74" s="49">
        <f>+G75+G84+G88+G94</f>
        <v>0</v>
      </c>
      <c r="H74" s="49">
        <v>0</v>
      </c>
      <c r="I74" s="49">
        <f>+I75+I84+I88+I94</f>
        <v>0</v>
      </c>
    </row>
    <row r="75" spans="1:9" ht="30" customHeight="1" outlineLevel="6">
      <c r="A75" s="18"/>
      <c r="B75" s="69" t="s">
        <v>250</v>
      </c>
      <c r="C75" s="40"/>
      <c r="D75" s="16" t="s">
        <v>251</v>
      </c>
      <c r="E75" s="49">
        <f>+E76+E79</f>
        <v>55</v>
      </c>
      <c r="F75" s="49">
        <f>+F76+F79</f>
        <v>0</v>
      </c>
      <c r="G75" s="49">
        <f>+G76+G79</f>
        <v>0</v>
      </c>
      <c r="H75" s="49">
        <v>0</v>
      </c>
      <c r="I75" s="49">
        <f>+I76+I79</f>
        <v>0</v>
      </c>
    </row>
    <row r="76" spans="1:9" ht="22.5" customHeight="1" outlineLevel="6">
      <c r="A76" s="18"/>
      <c r="B76" s="69" t="s">
        <v>252</v>
      </c>
      <c r="C76" s="40"/>
      <c r="D76" s="61" t="s">
        <v>253</v>
      </c>
      <c r="E76" s="49">
        <f>+E77</f>
        <v>5</v>
      </c>
      <c r="F76" s="49">
        <f aca="true" t="shared" si="11" ref="F76:I77">+F77</f>
        <v>0</v>
      </c>
      <c r="G76" s="49">
        <f t="shared" si="11"/>
        <v>0</v>
      </c>
      <c r="H76" s="49">
        <v>0</v>
      </c>
      <c r="I76" s="49">
        <f t="shared" si="11"/>
        <v>0</v>
      </c>
    </row>
    <row r="77" spans="1:9" ht="21" customHeight="1" outlineLevel="6">
      <c r="A77" s="18"/>
      <c r="B77" s="69" t="s">
        <v>254</v>
      </c>
      <c r="C77" s="40"/>
      <c r="D77" s="61" t="s">
        <v>255</v>
      </c>
      <c r="E77" s="49">
        <f>+E78</f>
        <v>5</v>
      </c>
      <c r="F77" s="49">
        <f t="shared" si="11"/>
        <v>0</v>
      </c>
      <c r="G77" s="49">
        <f t="shared" si="11"/>
        <v>0</v>
      </c>
      <c r="H77" s="49">
        <v>0</v>
      </c>
      <c r="I77" s="49">
        <f t="shared" si="11"/>
        <v>0</v>
      </c>
    </row>
    <row r="78" spans="1:9" ht="21" customHeight="1" outlineLevel="6">
      <c r="A78" s="18"/>
      <c r="B78" s="23"/>
      <c r="C78" s="18" t="s">
        <v>50</v>
      </c>
      <c r="D78" s="61" t="s">
        <v>99</v>
      </c>
      <c r="E78" s="49">
        <v>5</v>
      </c>
      <c r="F78" s="49">
        <v>0</v>
      </c>
      <c r="G78" s="49">
        <v>0</v>
      </c>
      <c r="H78" s="49">
        <v>0</v>
      </c>
      <c r="I78" s="13">
        <f>G78-F78</f>
        <v>0</v>
      </c>
    </row>
    <row r="79" spans="1:9" ht="31.5" customHeight="1" outlineLevel="6">
      <c r="A79" s="18"/>
      <c r="B79" s="69" t="s">
        <v>256</v>
      </c>
      <c r="C79" s="40"/>
      <c r="D79" s="61" t="s">
        <v>257</v>
      </c>
      <c r="E79" s="48">
        <f>+E80+E82</f>
        <v>50</v>
      </c>
      <c r="F79" s="48">
        <f>+F80+F82</f>
        <v>0</v>
      </c>
      <c r="G79" s="48">
        <f>+G80+G82</f>
        <v>0</v>
      </c>
      <c r="H79" s="48">
        <v>0</v>
      </c>
      <c r="I79" s="48">
        <f>+I80+I82</f>
        <v>0</v>
      </c>
    </row>
    <row r="80" spans="1:9" ht="41.25" customHeight="1" outlineLevel="6">
      <c r="A80" s="18"/>
      <c r="B80" s="69" t="s">
        <v>258</v>
      </c>
      <c r="C80" s="40"/>
      <c r="D80" s="61" t="s">
        <v>259</v>
      </c>
      <c r="E80" s="49">
        <f>+E81</f>
        <v>5</v>
      </c>
      <c r="F80" s="49">
        <f>+F81</f>
        <v>0</v>
      </c>
      <c r="G80" s="49">
        <f>+G81</f>
        <v>0</v>
      </c>
      <c r="H80" s="49">
        <v>0</v>
      </c>
      <c r="I80" s="49">
        <f>+I81</f>
        <v>0</v>
      </c>
    </row>
    <row r="81" spans="1:9" ht="18.75" customHeight="1" outlineLevel="6">
      <c r="A81" s="18"/>
      <c r="B81" s="23"/>
      <c r="C81" s="18" t="s">
        <v>50</v>
      </c>
      <c r="D81" s="61" t="s">
        <v>99</v>
      </c>
      <c r="E81" s="49">
        <v>5</v>
      </c>
      <c r="F81" s="49">
        <v>0</v>
      </c>
      <c r="G81" s="49">
        <v>0</v>
      </c>
      <c r="H81" s="49">
        <v>0</v>
      </c>
      <c r="I81" s="13">
        <f>G81-F81</f>
        <v>0</v>
      </c>
    </row>
    <row r="82" spans="1:9" ht="21.75" customHeight="1" outlineLevel="6">
      <c r="A82" s="18"/>
      <c r="B82" s="69" t="s">
        <v>260</v>
      </c>
      <c r="C82" s="40"/>
      <c r="D82" s="61" t="s">
        <v>261</v>
      </c>
      <c r="E82" s="49">
        <f>+E83</f>
        <v>45</v>
      </c>
      <c r="F82" s="49">
        <f>+F83</f>
        <v>0</v>
      </c>
      <c r="G82" s="49">
        <f>+G83</f>
        <v>0</v>
      </c>
      <c r="H82" s="49">
        <v>0</v>
      </c>
      <c r="I82" s="49">
        <f>+I83</f>
        <v>0</v>
      </c>
    </row>
    <row r="83" spans="1:9" ht="24.75" customHeight="1" outlineLevel="6">
      <c r="A83" s="18"/>
      <c r="B83" s="23"/>
      <c r="C83" s="18" t="s">
        <v>50</v>
      </c>
      <c r="D83" s="61" t="s">
        <v>99</v>
      </c>
      <c r="E83" s="49">
        <v>45</v>
      </c>
      <c r="F83" s="49">
        <v>0</v>
      </c>
      <c r="G83" s="49">
        <v>0</v>
      </c>
      <c r="H83" s="49">
        <v>0</v>
      </c>
      <c r="I83" s="13">
        <f>G83-F83</f>
        <v>0</v>
      </c>
    </row>
    <row r="84" spans="1:9" ht="29.25" customHeight="1" outlineLevel="6">
      <c r="A84" s="18"/>
      <c r="B84" s="69" t="s">
        <v>262</v>
      </c>
      <c r="C84" s="40"/>
      <c r="D84" s="61" t="s">
        <v>263</v>
      </c>
      <c r="E84" s="49">
        <f>+E85</f>
        <v>5</v>
      </c>
      <c r="F84" s="49">
        <f aca="true" t="shared" si="12" ref="F84:I85">+F85</f>
        <v>0</v>
      </c>
      <c r="G84" s="49">
        <f t="shared" si="12"/>
        <v>0</v>
      </c>
      <c r="H84" s="49">
        <f t="shared" si="12"/>
        <v>0</v>
      </c>
      <c r="I84" s="49">
        <f t="shared" si="12"/>
        <v>0</v>
      </c>
    </row>
    <row r="85" spans="1:9" ht="40.5" customHeight="1" outlineLevel="6">
      <c r="A85" s="18"/>
      <c r="B85" s="69" t="s">
        <v>264</v>
      </c>
      <c r="C85" s="40"/>
      <c r="D85" s="61" t="s">
        <v>265</v>
      </c>
      <c r="E85" s="49">
        <f>+E86</f>
        <v>5</v>
      </c>
      <c r="F85" s="49">
        <f t="shared" si="12"/>
        <v>0</v>
      </c>
      <c r="G85" s="49">
        <f t="shared" si="12"/>
        <v>0</v>
      </c>
      <c r="H85" s="49">
        <f t="shared" si="12"/>
        <v>0</v>
      </c>
      <c r="I85" s="49">
        <f t="shared" si="12"/>
        <v>0</v>
      </c>
    </row>
    <row r="86" spans="1:9" ht="30" customHeight="1" outlineLevel="6">
      <c r="A86" s="18"/>
      <c r="B86" s="69" t="s">
        <v>266</v>
      </c>
      <c r="C86" s="40"/>
      <c r="D86" s="61" t="s">
        <v>267</v>
      </c>
      <c r="E86" s="49">
        <f>+E87</f>
        <v>5</v>
      </c>
      <c r="F86" s="49">
        <f>+F87</f>
        <v>0</v>
      </c>
      <c r="G86" s="49">
        <f>+G87</f>
        <v>0</v>
      </c>
      <c r="H86" s="49">
        <f>+H87</f>
        <v>0</v>
      </c>
      <c r="I86" s="49">
        <f>+I87</f>
        <v>0</v>
      </c>
    </row>
    <row r="87" spans="1:9" ht="21.75" customHeight="1" outlineLevel="6">
      <c r="A87" s="18"/>
      <c r="B87" s="23"/>
      <c r="C87" s="18" t="s">
        <v>50</v>
      </c>
      <c r="D87" s="61" t="s">
        <v>99</v>
      </c>
      <c r="E87" s="49">
        <v>5</v>
      </c>
      <c r="F87" s="49">
        <v>0</v>
      </c>
      <c r="G87" s="49">
        <v>0</v>
      </c>
      <c r="H87" s="49">
        <v>0</v>
      </c>
      <c r="I87" s="13">
        <f>G87-F87</f>
        <v>0</v>
      </c>
    </row>
    <row r="88" spans="1:9" s="11" customFormat="1" ht="21" customHeight="1" outlineLevel="6">
      <c r="A88" s="18"/>
      <c r="B88" s="69" t="s">
        <v>268</v>
      </c>
      <c r="C88" s="40"/>
      <c r="D88" s="16" t="s">
        <v>269</v>
      </c>
      <c r="E88" s="49">
        <f>+E89</f>
        <v>277</v>
      </c>
      <c r="F88" s="49">
        <f>+F89</f>
        <v>0</v>
      </c>
      <c r="G88" s="49">
        <f>+G89</f>
        <v>0</v>
      </c>
      <c r="H88" s="49">
        <v>0</v>
      </c>
      <c r="I88" s="49">
        <f>+I89</f>
        <v>0</v>
      </c>
    </row>
    <row r="89" spans="1:9" ht="21.75" customHeight="1" outlineLevel="6">
      <c r="A89" s="18"/>
      <c r="B89" s="69" t="s">
        <v>270</v>
      </c>
      <c r="C89" s="40"/>
      <c r="D89" s="61" t="s">
        <v>271</v>
      </c>
      <c r="E89" s="49">
        <f>+E90+E92</f>
        <v>277</v>
      </c>
      <c r="F89" s="49">
        <f>+F90+F92</f>
        <v>0</v>
      </c>
      <c r="G89" s="49">
        <f>+G90+G92</f>
        <v>0</v>
      </c>
      <c r="H89" s="49">
        <v>0</v>
      </c>
      <c r="I89" s="49">
        <f>+I90+I92</f>
        <v>0</v>
      </c>
    </row>
    <row r="90" spans="1:9" ht="25.5" customHeight="1" outlineLevel="6">
      <c r="A90" s="18"/>
      <c r="B90" s="69" t="s">
        <v>272</v>
      </c>
      <c r="C90" s="40"/>
      <c r="D90" s="61" t="s">
        <v>273</v>
      </c>
      <c r="E90" s="49">
        <f>+E91</f>
        <v>5</v>
      </c>
      <c r="F90" s="49">
        <f>+F91</f>
        <v>0</v>
      </c>
      <c r="G90" s="49">
        <f>+G91</f>
        <v>0</v>
      </c>
      <c r="H90" s="49">
        <v>0</v>
      </c>
      <c r="I90" s="49">
        <f>+I91</f>
        <v>0</v>
      </c>
    </row>
    <row r="91" spans="1:9" ht="21" customHeight="1" outlineLevel="6">
      <c r="A91" s="18"/>
      <c r="B91" s="40"/>
      <c r="C91" s="18" t="s">
        <v>50</v>
      </c>
      <c r="D91" s="61" t="s">
        <v>99</v>
      </c>
      <c r="E91" s="49">
        <v>5</v>
      </c>
      <c r="F91" s="49">
        <v>0</v>
      </c>
      <c r="G91" s="49">
        <v>0</v>
      </c>
      <c r="H91" s="49">
        <v>0</v>
      </c>
      <c r="I91" s="13">
        <f>G91-F91</f>
        <v>0</v>
      </c>
    </row>
    <row r="92" spans="1:9" ht="27" customHeight="1" outlineLevel="6">
      <c r="A92" s="18"/>
      <c r="B92" s="69" t="s">
        <v>274</v>
      </c>
      <c r="C92" s="40"/>
      <c r="D92" s="61" t="s">
        <v>275</v>
      </c>
      <c r="E92" s="49">
        <f>+E93</f>
        <v>272</v>
      </c>
      <c r="F92" s="49">
        <f>+F93</f>
        <v>0</v>
      </c>
      <c r="G92" s="49">
        <f>+G93</f>
        <v>0</v>
      </c>
      <c r="H92" s="49">
        <v>0</v>
      </c>
      <c r="I92" s="49">
        <f>+I93</f>
        <v>0</v>
      </c>
    </row>
    <row r="93" spans="1:9" ht="24" customHeight="1" outlineLevel="6">
      <c r="A93" s="18"/>
      <c r="B93" s="40"/>
      <c r="C93" s="18" t="s">
        <v>50</v>
      </c>
      <c r="D93" s="61" t="s">
        <v>99</v>
      </c>
      <c r="E93" s="48">
        <v>272</v>
      </c>
      <c r="F93" s="48">
        <v>0</v>
      </c>
      <c r="G93" s="48">
        <v>0</v>
      </c>
      <c r="H93" s="49">
        <v>0</v>
      </c>
      <c r="I93" s="13">
        <f>G93-F93</f>
        <v>0</v>
      </c>
    </row>
    <row r="94" spans="1:9" ht="21.75" customHeight="1" outlineLevel="6">
      <c r="A94" s="18"/>
      <c r="B94" s="69" t="s">
        <v>276</v>
      </c>
      <c r="C94" s="40"/>
      <c r="D94" s="16" t="s">
        <v>277</v>
      </c>
      <c r="E94" s="49">
        <f aca="true" t="shared" si="13" ref="E94:G96">+E95</f>
        <v>5</v>
      </c>
      <c r="F94" s="49">
        <f t="shared" si="13"/>
        <v>0</v>
      </c>
      <c r="G94" s="49">
        <f t="shared" si="13"/>
        <v>0</v>
      </c>
      <c r="H94" s="49">
        <v>0</v>
      </c>
      <c r="I94" s="49">
        <f>+I95</f>
        <v>0</v>
      </c>
    </row>
    <row r="95" spans="1:9" ht="25.5" customHeight="1" outlineLevel="6">
      <c r="A95" s="18"/>
      <c r="B95" s="69" t="s">
        <v>278</v>
      </c>
      <c r="C95" s="40"/>
      <c r="D95" s="61" t="s">
        <v>279</v>
      </c>
      <c r="E95" s="49">
        <f t="shared" si="13"/>
        <v>5</v>
      </c>
      <c r="F95" s="49">
        <f t="shared" si="13"/>
        <v>0</v>
      </c>
      <c r="G95" s="49">
        <f t="shared" si="13"/>
        <v>0</v>
      </c>
      <c r="H95" s="49">
        <v>0</v>
      </c>
      <c r="I95" s="49">
        <f>+I96</f>
        <v>0</v>
      </c>
    </row>
    <row r="96" spans="1:9" ht="24" customHeight="1" outlineLevel="6">
      <c r="A96" s="18"/>
      <c r="B96" s="69" t="s">
        <v>280</v>
      </c>
      <c r="C96" s="40"/>
      <c r="D96" s="61" t="s">
        <v>281</v>
      </c>
      <c r="E96" s="49">
        <f t="shared" si="13"/>
        <v>5</v>
      </c>
      <c r="F96" s="49">
        <f t="shared" si="13"/>
        <v>0</v>
      </c>
      <c r="G96" s="49">
        <f t="shared" si="13"/>
        <v>0</v>
      </c>
      <c r="H96" s="49">
        <v>0</v>
      </c>
      <c r="I96" s="49">
        <f>+I97</f>
        <v>0</v>
      </c>
    </row>
    <row r="97" spans="1:9" ht="21" customHeight="1" outlineLevel="6">
      <c r="A97" s="18"/>
      <c r="B97" s="40"/>
      <c r="C97" s="18" t="s">
        <v>50</v>
      </c>
      <c r="D97" s="61" t="s">
        <v>99</v>
      </c>
      <c r="E97" s="49">
        <v>5</v>
      </c>
      <c r="F97" s="49">
        <v>0</v>
      </c>
      <c r="G97" s="49">
        <v>0</v>
      </c>
      <c r="H97" s="49">
        <v>0</v>
      </c>
      <c r="I97" s="13">
        <f>G97-F97</f>
        <v>0</v>
      </c>
    </row>
    <row r="98" spans="1:9" ht="18" customHeight="1" outlineLevel="6">
      <c r="A98" s="44" t="s">
        <v>21</v>
      </c>
      <c r="B98" s="55"/>
      <c r="C98" s="55"/>
      <c r="D98" s="56" t="s">
        <v>22</v>
      </c>
      <c r="E98" s="57">
        <f>+E99+E104+E124</f>
        <v>6782.8</v>
      </c>
      <c r="F98" s="57">
        <f>+F99+F104+F124</f>
        <v>18248.3</v>
      </c>
      <c r="G98" s="57">
        <f>+G99+G104+G124</f>
        <v>15745.3</v>
      </c>
      <c r="H98" s="9">
        <f>G98/F98*100</f>
        <v>86.28365381980787</v>
      </c>
      <c r="I98" s="57">
        <f>+I99+I104+I124</f>
        <v>-2503.0000000000027</v>
      </c>
    </row>
    <row r="99" spans="1:9" ht="18" customHeight="1" outlineLevel="6">
      <c r="A99" s="18" t="s">
        <v>168</v>
      </c>
      <c r="B99" s="58"/>
      <c r="C99" s="40"/>
      <c r="D99" s="38" t="s">
        <v>169</v>
      </c>
      <c r="E99" s="49">
        <f aca="true" t="shared" si="14" ref="E99:G102">+E100</f>
        <v>235.1</v>
      </c>
      <c r="F99" s="49">
        <f t="shared" si="14"/>
        <v>235.1</v>
      </c>
      <c r="G99" s="49">
        <f t="shared" si="14"/>
        <v>0</v>
      </c>
      <c r="H99" s="49">
        <v>0</v>
      </c>
      <c r="I99" s="49">
        <f>+I100</f>
        <v>-235.1</v>
      </c>
    </row>
    <row r="100" spans="1:9" ht="18.75" customHeight="1" outlineLevel="6">
      <c r="A100" s="18"/>
      <c r="B100" s="23" t="s">
        <v>94</v>
      </c>
      <c r="C100" s="23"/>
      <c r="D100" s="24" t="s">
        <v>65</v>
      </c>
      <c r="E100" s="49">
        <f t="shared" si="14"/>
        <v>235.1</v>
      </c>
      <c r="F100" s="49">
        <f t="shared" si="14"/>
        <v>235.1</v>
      </c>
      <c r="G100" s="49">
        <f t="shared" si="14"/>
        <v>0</v>
      </c>
      <c r="H100" s="49">
        <v>0</v>
      </c>
      <c r="I100" s="49">
        <f>+I101</f>
        <v>-235.1</v>
      </c>
    </row>
    <row r="101" spans="1:9" ht="31.5" customHeight="1" outlineLevel="6">
      <c r="A101" s="18"/>
      <c r="B101" s="31" t="s">
        <v>101</v>
      </c>
      <c r="C101" s="25"/>
      <c r="D101" s="37" t="s">
        <v>76</v>
      </c>
      <c r="E101" s="49">
        <f t="shared" si="14"/>
        <v>235.1</v>
      </c>
      <c r="F101" s="49">
        <f t="shared" si="14"/>
        <v>235.1</v>
      </c>
      <c r="G101" s="49">
        <f t="shared" si="14"/>
        <v>0</v>
      </c>
      <c r="H101" s="49">
        <v>0</v>
      </c>
      <c r="I101" s="49">
        <f>+I102</f>
        <v>-235.1</v>
      </c>
    </row>
    <row r="102" spans="1:9" ht="29.25" customHeight="1" outlineLevel="6">
      <c r="A102" s="44"/>
      <c r="B102" s="31" t="s">
        <v>170</v>
      </c>
      <c r="C102" s="18"/>
      <c r="D102" s="77" t="s">
        <v>171</v>
      </c>
      <c r="E102" s="49">
        <f t="shared" si="14"/>
        <v>235.1</v>
      </c>
      <c r="F102" s="49">
        <f t="shared" si="14"/>
        <v>235.1</v>
      </c>
      <c r="G102" s="49">
        <f t="shared" si="14"/>
        <v>0</v>
      </c>
      <c r="H102" s="49">
        <v>0</v>
      </c>
      <c r="I102" s="49">
        <f>+I103</f>
        <v>-235.1</v>
      </c>
    </row>
    <row r="103" spans="1:9" ht="21.75" customHeight="1" outlineLevel="6">
      <c r="A103" s="18"/>
      <c r="B103" s="31"/>
      <c r="C103" s="18" t="s">
        <v>50</v>
      </c>
      <c r="D103" s="32" t="s">
        <v>99</v>
      </c>
      <c r="E103" s="49">
        <v>235.1</v>
      </c>
      <c r="F103" s="49">
        <v>235.1</v>
      </c>
      <c r="G103" s="13">
        <v>0</v>
      </c>
      <c r="H103" s="13">
        <v>0</v>
      </c>
      <c r="I103" s="13">
        <f>G103-F103</f>
        <v>-235.1</v>
      </c>
    </row>
    <row r="104" spans="1:9" ht="21" customHeight="1" outlineLevel="6">
      <c r="A104" s="18" t="s">
        <v>23</v>
      </c>
      <c r="B104" s="58"/>
      <c r="C104" s="40"/>
      <c r="D104" s="59" t="s">
        <v>56</v>
      </c>
      <c r="E104" s="49">
        <f>+E105</f>
        <v>6547.7</v>
      </c>
      <c r="F104" s="49">
        <f>+F105</f>
        <v>17893.9</v>
      </c>
      <c r="G104" s="49">
        <f>+G105</f>
        <v>15634.599999999999</v>
      </c>
      <c r="H104" s="49">
        <f>G104/F104*100</f>
        <v>87.3739095445934</v>
      </c>
      <c r="I104" s="13">
        <f aca="true" t="shared" si="15" ref="I104:I123">G104-F104</f>
        <v>-2259.300000000003</v>
      </c>
    </row>
    <row r="105" spans="1:9" ht="31.5" customHeight="1" outlineLevel="6">
      <c r="A105" s="18"/>
      <c r="B105" s="40" t="s">
        <v>113</v>
      </c>
      <c r="C105" s="40" t="s">
        <v>12</v>
      </c>
      <c r="D105" s="30" t="s">
        <v>83</v>
      </c>
      <c r="E105" s="48">
        <f>+E106+E118</f>
        <v>6547.7</v>
      </c>
      <c r="F105" s="48">
        <f>+F106+F118</f>
        <v>17893.9</v>
      </c>
      <c r="G105" s="48">
        <f>+G106+G118</f>
        <v>15634.599999999999</v>
      </c>
      <c r="H105" s="49">
        <f>G105/F105*100</f>
        <v>87.3739095445934</v>
      </c>
      <c r="I105" s="13">
        <f t="shared" si="15"/>
        <v>-2259.300000000003</v>
      </c>
    </row>
    <row r="106" spans="1:9" ht="31.5" customHeight="1" outlineLevel="6">
      <c r="A106" s="18"/>
      <c r="B106" s="40" t="s">
        <v>114</v>
      </c>
      <c r="C106" s="40"/>
      <c r="D106" s="30" t="s">
        <v>84</v>
      </c>
      <c r="E106" s="49">
        <f>+E107+E109+E115</f>
        <v>6547.7</v>
      </c>
      <c r="F106" s="49">
        <f>+F107+F109+F115</f>
        <v>17331</v>
      </c>
      <c r="G106" s="49">
        <f>+G107+G109+G115</f>
        <v>15427.8</v>
      </c>
      <c r="H106" s="49">
        <f>G106/F106*100</f>
        <v>89.01852172407824</v>
      </c>
      <c r="I106" s="13">
        <f t="shared" si="15"/>
        <v>-1903.2000000000007</v>
      </c>
    </row>
    <row r="107" spans="1:9" ht="31.5" customHeight="1" outlineLevel="6">
      <c r="A107" s="18"/>
      <c r="B107" s="1" t="s">
        <v>115</v>
      </c>
      <c r="C107" s="40"/>
      <c r="D107" s="30" t="s">
        <v>116</v>
      </c>
      <c r="E107" s="49">
        <f>+E108</f>
        <v>0</v>
      </c>
      <c r="F107" s="49">
        <f>+F108</f>
        <v>356.4</v>
      </c>
      <c r="G107" s="49">
        <f>+G108</f>
        <v>356.4</v>
      </c>
      <c r="H107" s="49">
        <f>G107/F107*100</f>
        <v>100</v>
      </c>
      <c r="I107" s="13">
        <f t="shared" si="15"/>
        <v>0</v>
      </c>
    </row>
    <row r="108" spans="1:9" ht="18" customHeight="1" outlineLevel="6">
      <c r="A108" s="18"/>
      <c r="B108" s="40"/>
      <c r="C108" s="40" t="s">
        <v>51</v>
      </c>
      <c r="D108" s="37" t="s">
        <v>52</v>
      </c>
      <c r="E108" s="49">
        <v>0</v>
      </c>
      <c r="F108" s="49">
        <v>356.4</v>
      </c>
      <c r="G108" s="49">
        <v>356.4</v>
      </c>
      <c r="H108" s="49">
        <f>G108/F108*100</f>
        <v>100</v>
      </c>
      <c r="I108" s="13">
        <f t="shared" si="15"/>
        <v>0</v>
      </c>
    </row>
    <row r="109" spans="1:9" ht="32.25" customHeight="1" outlineLevel="6">
      <c r="A109" s="18"/>
      <c r="B109" s="40" t="s">
        <v>117</v>
      </c>
      <c r="C109" s="60"/>
      <c r="D109" s="16" t="s">
        <v>118</v>
      </c>
      <c r="E109" s="49">
        <f aca="true" t="shared" si="16" ref="E109:G110">+E110</f>
        <v>1794.5</v>
      </c>
      <c r="F109" s="49">
        <f t="shared" si="16"/>
        <v>11421.4</v>
      </c>
      <c r="G109" s="49">
        <f t="shared" si="16"/>
        <v>11421.4</v>
      </c>
      <c r="H109" s="49">
        <f aca="true" t="shared" si="17" ref="H109:H123">G109/F109*100</f>
        <v>100</v>
      </c>
      <c r="I109" s="13">
        <f t="shared" si="15"/>
        <v>0</v>
      </c>
    </row>
    <row r="110" spans="1:9" ht="39.75" customHeight="1" outlineLevel="6">
      <c r="A110" s="18"/>
      <c r="B110" s="40" t="s">
        <v>173</v>
      </c>
      <c r="C110" s="60"/>
      <c r="D110" s="16" t="s">
        <v>172</v>
      </c>
      <c r="E110" s="49">
        <f t="shared" si="16"/>
        <v>1794.5</v>
      </c>
      <c r="F110" s="49">
        <f t="shared" si="16"/>
        <v>11421.4</v>
      </c>
      <c r="G110" s="49">
        <f t="shared" si="16"/>
        <v>11421.4</v>
      </c>
      <c r="H110" s="49">
        <f t="shared" si="17"/>
        <v>100</v>
      </c>
      <c r="I110" s="13">
        <f t="shared" si="15"/>
        <v>0</v>
      </c>
    </row>
    <row r="111" spans="1:9" ht="18" customHeight="1" outlineLevel="6">
      <c r="A111" s="18"/>
      <c r="B111" s="40"/>
      <c r="C111" s="40" t="s">
        <v>50</v>
      </c>
      <c r="D111" s="71" t="s">
        <v>99</v>
      </c>
      <c r="E111" s="49">
        <f>+E112+E113+E114</f>
        <v>1794.5</v>
      </c>
      <c r="F111" s="49">
        <f>+F112+F113+F114</f>
        <v>11421.4</v>
      </c>
      <c r="G111" s="49">
        <f>+G112+G113+G114</f>
        <v>11421.4</v>
      </c>
      <c r="H111" s="49">
        <f t="shared" si="17"/>
        <v>100</v>
      </c>
      <c r="I111" s="13">
        <f t="shared" si="15"/>
        <v>0</v>
      </c>
    </row>
    <row r="112" spans="1:9" ht="42.75" customHeight="1" outlineLevel="6">
      <c r="A112" s="18"/>
      <c r="B112" s="40"/>
      <c r="C112" s="40"/>
      <c r="D112" s="61" t="s">
        <v>206</v>
      </c>
      <c r="E112" s="49">
        <v>1475.2</v>
      </c>
      <c r="F112" s="49">
        <v>0</v>
      </c>
      <c r="G112" s="49">
        <v>0</v>
      </c>
      <c r="H112" s="49">
        <v>0</v>
      </c>
      <c r="I112" s="13">
        <f t="shared" si="15"/>
        <v>0</v>
      </c>
    </row>
    <row r="113" spans="1:9" ht="31.5" customHeight="1" outlineLevel="6">
      <c r="A113" s="18"/>
      <c r="B113" s="40"/>
      <c r="C113" s="40"/>
      <c r="D113" s="93" t="s">
        <v>174</v>
      </c>
      <c r="E113" s="49">
        <v>319.3</v>
      </c>
      <c r="F113" s="49">
        <v>0</v>
      </c>
      <c r="G113" s="49">
        <v>0</v>
      </c>
      <c r="H113" s="49">
        <v>0</v>
      </c>
      <c r="I113" s="13">
        <f t="shared" si="15"/>
        <v>0</v>
      </c>
    </row>
    <row r="114" spans="1:9" s="11" customFormat="1" ht="64.5" customHeight="1" outlineLevel="6">
      <c r="A114" s="18"/>
      <c r="B114" s="40"/>
      <c r="C114" s="40"/>
      <c r="D114" s="71" t="s">
        <v>207</v>
      </c>
      <c r="E114" s="49">
        <v>0</v>
      </c>
      <c r="F114" s="49">
        <v>11421.4</v>
      </c>
      <c r="G114" s="49">
        <v>11421.4</v>
      </c>
      <c r="H114" s="49">
        <f t="shared" si="17"/>
        <v>100</v>
      </c>
      <c r="I114" s="13">
        <f t="shared" si="15"/>
        <v>0</v>
      </c>
    </row>
    <row r="115" spans="1:9" ht="43.5" customHeight="1" outlineLevel="6">
      <c r="A115" s="18"/>
      <c r="B115" s="40" t="s">
        <v>119</v>
      </c>
      <c r="C115" s="40"/>
      <c r="D115" s="61" t="s">
        <v>120</v>
      </c>
      <c r="E115" s="49">
        <f aca="true" t="shared" si="18" ref="E115:G116">+E116</f>
        <v>4753.2</v>
      </c>
      <c r="F115" s="49">
        <f t="shared" si="18"/>
        <v>5553.2</v>
      </c>
      <c r="G115" s="49">
        <f t="shared" si="18"/>
        <v>3650</v>
      </c>
      <c r="H115" s="49">
        <f t="shared" si="17"/>
        <v>65.7278686162933</v>
      </c>
      <c r="I115" s="13">
        <f t="shared" si="15"/>
        <v>-1903.1999999999998</v>
      </c>
    </row>
    <row r="116" spans="1:9" ht="40.5" customHeight="1" outlineLevel="6">
      <c r="A116" s="18"/>
      <c r="B116" s="40" t="s">
        <v>121</v>
      </c>
      <c r="C116" s="40"/>
      <c r="D116" s="59" t="s">
        <v>85</v>
      </c>
      <c r="E116" s="49">
        <f t="shared" si="18"/>
        <v>4753.2</v>
      </c>
      <c r="F116" s="49">
        <f t="shared" si="18"/>
        <v>5553.2</v>
      </c>
      <c r="G116" s="49">
        <f t="shared" si="18"/>
        <v>3650</v>
      </c>
      <c r="H116" s="49">
        <f t="shared" si="17"/>
        <v>65.7278686162933</v>
      </c>
      <c r="I116" s="13">
        <f t="shared" si="15"/>
        <v>-1903.1999999999998</v>
      </c>
    </row>
    <row r="117" spans="1:9" ht="17.25" customHeight="1" outlineLevel="6">
      <c r="A117" s="18"/>
      <c r="B117" s="40"/>
      <c r="C117" s="40" t="s">
        <v>50</v>
      </c>
      <c r="D117" s="61" t="s">
        <v>99</v>
      </c>
      <c r="E117" s="49">
        <v>4753.2</v>
      </c>
      <c r="F117" s="49">
        <v>5553.2</v>
      </c>
      <c r="G117" s="49">
        <v>3650</v>
      </c>
      <c r="H117" s="49">
        <f t="shared" si="17"/>
        <v>65.7278686162933</v>
      </c>
      <c r="I117" s="13">
        <f t="shared" si="15"/>
        <v>-1903.1999999999998</v>
      </c>
    </row>
    <row r="118" spans="1:9" ht="29.25" customHeight="1" outlineLevel="6">
      <c r="A118" s="18"/>
      <c r="B118" s="40" t="s">
        <v>122</v>
      </c>
      <c r="C118" s="40"/>
      <c r="D118" s="59" t="s">
        <v>87</v>
      </c>
      <c r="E118" s="49">
        <f>+E119</f>
        <v>0</v>
      </c>
      <c r="F118" s="49">
        <f>+F119</f>
        <v>562.9</v>
      </c>
      <c r="G118" s="49">
        <f>+G119</f>
        <v>206.8</v>
      </c>
      <c r="H118" s="49">
        <f t="shared" si="17"/>
        <v>36.73831941730326</v>
      </c>
      <c r="I118" s="13">
        <f t="shared" si="15"/>
        <v>-356.09999999999997</v>
      </c>
    </row>
    <row r="119" spans="1:9" ht="32.25" customHeight="1" outlineLevel="6">
      <c r="A119" s="18"/>
      <c r="B119" s="40" t="s">
        <v>123</v>
      </c>
      <c r="C119" s="40"/>
      <c r="D119" s="61" t="s">
        <v>124</v>
      </c>
      <c r="E119" s="48">
        <f>+E120+E122</f>
        <v>0</v>
      </c>
      <c r="F119" s="48">
        <f>+F120+F122</f>
        <v>562.9</v>
      </c>
      <c r="G119" s="48">
        <f>+G120+G122</f>
        <v>206.8</v>
      </c>
      <c r="H119" s="49">
        <f t="shared" si="17"/>
        <v>36.73831941730326</v>
      </c>
      <c r="I119" s="13">
        <f t="shared" si="15"/>
        <v>-356.09999999999997</v>
      </c>
    </row>
    <row r="120" spans="1:9" ht="37.5" customHeight="1" outlineLevel="6">
      <c r="A120" s="18"/>
      <c r="B120" s="40" t="s">
        <v>145</v>
      </c>
      <c r="C120" s="40"/>
      <c r="D120" s="71" t="s">
        <v>146</v>
      </c>
      <c r="E120" s="49">
        <f>+E121</f>
        <v>0</v>
      </c>
      <c r="F120" s="49">
        <f>+F121</f>
        <v>459.5</v>
      </c>
      <c r="G120" s="49">
        <f>+G121</f>
        <v>103.4</v>
      </c>
      <c r="H120" s="49">
        <f t="shared" si="17"/>
        <v>22.502720348204573</v>
      </c>
      <c r="I120" s="13">
        <f t="shared" si="15"/>
        <v>-356.1</v>
      </c>
    </row>
    <row r="121" spans="1:9" ht="18" customHeight="1" outlineLevel="6">
      <c r="A121" s="18"/>
      <c r="B121" s="40"/>
      <c r="C121" s="40" t="s">
        <v>50</v>
      </c>
      <c r="D121" s="61" t="s">
        <v>99</v>
      </c>
      <c r="E121" s="49">
        <v>0</v>
      </c>
      <c r="F121" s="49">
        <v>459.5</v>
      </c>
      <c r="G121" s="49">
        <v>103.4</v>
      </c>
      <c r="H121" s="49">
        <f t="shared" si="17"/>
        <v>22.502720348204573</v>
      </c>
      <c r="I121" s="13">
        <f t="shared" si="15"/>
        <v>-356.1</v>
      </c>
    </row>
    <row r="122" spans="1:9" ht="23.25" customHeight="1" outlineLevel="6">
      <c r="A122" s="18"/>
      <c r="B122" s="40" t="s">
        <v>175</v>
      </c>
      <c r="C122" s="40"/>
      <c r="D122" s="41" t="s">
        <v>176</v>
      </c>
      <c r="E122" s="49">
        <f>+E123</f>
        <v>0</v>
      </c>
      <c r="F122" s="49">
        <f>+F123</f>
        <v>103.4</v>
      </c>
      <c r="G122" s="49">
        <f>+G123</f>
        <v>103.4</v>
      </c>
      <c r="H122" s="49">
        <f t="shared" si="17"/>
        <v>100</v>
      </c>
      <c r="I122" s="13">
        <f t="shared" si="15"/>
        <v>0</v>
      </c>
    </row>
    <row r="123" spans="1:9" ht="18" customHeight="1" outlineLevel="6">
      <c r="A123" s="18"/>
      <c r="B123" s="40"/>
      <c r="C123" s="40" t="s">
        <v>50</v>
      </c>
      <c r="D123" s="61" t="s">
        <v>99</v>
      </c>
      <c r="E123" s="49">
        <v>0</v>
      </c>
      <c r="F123" s="49">
        <v>103.4</v>
      </c>
      <c r="G123" s="49">
        <v>103.4</v>
      </c>
      <c r="H123" s="49">
        <f t="shared" si="17"/>
        <v>100</v>
      </c>
      <c r="I123" s="13">
        <f t="shared" si="15"/>
        <v>0</v>
      </c>
    </row>
    <row r="124" spans="1:9" ht="18.75" customHeight="1" outlineLevel="6">
      <c r="A124" s="18" t="s">
        <v>60</v>
      </c>
      <c r="B124" s="58"/>
      <c r="C124" s="40"/>
      <c r="D124" s="59" t="s">
        <v>61</v>
      </c>
      <c r="E124" s="49">
        <f aca="true" t="shared" si="19" ref="E124:I127">+E125</f>
        <v>0</v>
      </c>
      <c r="F124" s="49">
        <f t="shared" si="19"/>
        <v>119.3</v>
      </c>
      <c r="G124" s="49">
        <f t="shared" si="19"/>
        <v>110.7</v>
      </c>
      <c r="H124" s="49">
        <f t="shared" si="19"/>
        <v>92.79128248113999</v>
      </c>
      <c r="I124" s="49">
        <f t="shared" si="19"/>
        <v>-8.599999999999994</v>
      </c>
    </row>
    <row r="125" spans="1:9" ht="18" customHeight="1" outlineLevel="6">
      <c r="A125" s="18"/>
      <c r="B125" s="23" t="s">
        <v>94</v>
      </c>
      <c r="C125" s="23"/>
      <c r="D125" s="94" t="s">
        <v>65</v>
      </c>
      <c r="E125" s="48">
        <f t="shared" si="19"/>
        <v>0</v>
      </c>
      <c r="F125" s="48">
        <f t="shared" si="19"/>
        <v>119.3</v>
      </c>
      <c r="G125" s="48">
        <f t="shared" si="19"/>
        <v>110.7</v>
      </c>
      <c r="H125" s="48">
        <f t="shared" si="19"/>
        <v>92.79128248113999</v>
      </c>
      <c r="I125" s="48">
        <f t="shared" si="19"/>
        <v>-8.599999999999994</v>
      </c>
    </row>
    <row r="126" spans="1:9" ht="30" customHeight="1" outlineLevel="6">
      <c r="A126" s="18"/>
      <c r="B126" s="1" t="s">
        <v>110</v>
      </c>
      <c r="C126" s="39"/>
      <c r="D126" s="30" t="s">
        <v>81</v>
      </c>
      <c r="E126" s="49">
        <f t="shared" si="19"/>
        <v>0</v>
      </c>
      <c r="F126" s="49">
        <f t="shared" si="19"/>
        <v>119.3</v>
      </c>
      <c r="G126" s="49">
        <f t="shared" si="19"/>
        <v>110.7</v>
      </c>
      <c r="H126" s="49">
        <f t="shared" si="19"/>
        <v>92.79128248113999</v>
      </c>
      <c r="I126" s="49">
        <f t="shared" si="19"/>
        <v>-8.599999999999994</v>
      </c>
    </row>
    <row r="127" spans="1:9" ht="22.5" customHeight="1" outlineLevel="6">
      <c r="A127" s="18"/>
      <c r="B127" s="1" t="s">
        <v>178</v>
      </c>
      <c r="C127" s="39"/>
      <c r="D127" s="54" t="s">
        <v>179</v>
      </c>
      <c r="E127" s="49">
        <f t="shared" si="19"/>
        <v>0</v>
      </c>
      <c r="F127" s="49">
        <f t="shared" si="19"/>
        <v>119.3</v>
      </c>
      <c r="G127" s="49">
        <f t="shared" si="19"/>
        <v>110.7</v>
      </c>
      <c r="H127" s="49">
        <f t="shared" si="19"/>
        <v>92.79128248113999</v>
      </c>
      <c r="I127" s="49">
        <f t="shared" si="19"/>
        <v>-8.599999999999994</v>
      </c>
    </row>
    <row r="128" spans="1:9" ht="21" customHeight="1" outlineLevel="6">
      <c r="A128" s="18"/>
      <c r="B128" s="1"/>
      <c r="C128" s="39">
        <v>200</v>
      </c>
      <c r="D128" s="61" t="s">
        <v>99</v>
      </c>
      <c r="E128" s="49">
        <v>0</v>
      </c>
      <c r="F128" s="49">
        <v>119.3</v>
      </c>
      <c r="G128" s="49">
        <v>110.7</v>
      </c>
      <c r="H128" s="13">
        <f>G128/F128*100</f>
        <v>92.79128248113999</v>
      </c>
      <c r="I128" s="13">
        <f>G128-F128</f>
        <v>-8.599999999999994</v>
      </c>
    </row>
    <row r="129" spans="1:9" ht="20.25" customHeight="1" outlineLevel="6">
      <c r="A129" s="53" t="s">
        <v>40</v>
      </c>
      <c r="B129" s="62"/>
      <c r="C129" s="62"/>
      <c r="D129" s="8" t="s">
        <v>41</v>
      </c>
      <c r="E129" s="99">
        <f>+E130+E154+E171</f>
        <v>10286.9</v>
      </c>
      <c r="F129" s="99">
        <f>+F130+F154+F171</f>
        <v>37854</v>
      </c>
      <c r="G129" s="99">
        <f>+G130+G154+G171</f>
        <v>32358</v>
      </c>
      <c r="H129" s="9">
        <f>G129/F129*100</f>
        <v>85.48105880488191</v>
      </c>
      <c r="I129" s="99">
        <f>+I130+I154+I171</f>
        <v>-5496.000000000001</v>
      </c>
    </row>
    <row r="130" spans="1:9" ht="18" customHeight="1" outlineLevel="6">
      <c r="A130" s="1" t="s">
        <v>42</v>
      </c>
      <c r="B130" s="1"/>
      <c r="C130" s="39"/>
      <c r="D130" s="29" t="s">
        <v>43</v>
      </c>
      <c r="E130" s="49">
        <f>+E131+E136+E143</f>
        <v>4286.9</v>
      </c>
      <c r="F130" s="49">
        <f>+F131+F136+F143</f>
        <v>22460.5</v>
      </c>
      <c r="G130" s="49">
        <f>+G131+G136+G143</f>
        <v>18309.199999999997</v>
      </c>
      <c r="H130" s="13">
        <f>G130/F130*100</f>
        <v>81.51733042452304</v>
      </c>
      <c r="I130" s="49">
        <f>+I131+I136+I143</f>
        <v>-4151.3</v>
      </c>
    </row>
    <row r="131" spans="1:9" ht="39.75" customHeight="1" outlineLevel="6">
      <c r="A131" s="1"/>
      <c r="B131" s="42" t="s">
        <v>125</v>
      </c>
      <c r="C131" s="63"/>
      <c r="D131" s="16" t="s">
        <v>154</v>
      </c>
      <c r="E131" s="49">
        <f aca="true" t="shared" si="20" ref="E131:I134">+E132</f>
        <v>525.5</v>
      </c>
      <c r="F131" s="49">
        <f t="shared" si="20"/>
        <v>2096.6</v>
      </c>
      <c r="G131" s="49">
        <f t="shared" si="20"/>
        <v>2096.6</v>
      </c>
      <c r="H131" s="49">
        <f t="shared" si="20"/>
        <v>100</v>
      </c>
      <c r="I131" s="49">
        <f t="shared" si="20"/>
        <v>0</v>
      </c>
    </row>
    <row r="132" spans="1:9" ht="18.75" customHeight="1" outlineLevel="6">
      <c r="A132" s="1"/>
      <c r="B132" s="42" t="s">
        <v>208</v>
      </c>
      <c r="C132" s="63"/>
      <c r="D132" s="16" t="s">
        <v>209</v>
      </c>
      <c r="E132" s="49">
        <f t="shared" si="20"/>
        <v>525.5</v>
      </c>
      <c r="F132" s="49">
        <f t="shared" si="20"/>
        <v>2096.6</v>
      </c>
      <c r="G132" s="49">
        <f t="shared" si="20"/>
        <v>2096.6</v>
      </c>
      <c r="H132" s="49">
        <f t="shared" si="20"/>
        <v>100</v>
      </c>
      <c r="I132" s="49">
        <f t="shared" si="20"/>
        <v>0</v>
      </c>
    </row>
    <row r="133" spans="1:9" ht="39.75" customHeight="1" outlineLevel="6">
      <c r="A133" s="1"/>
      <c r="B133" s="43" t="s">
        <v>210</v>
      </c>
      <c r="C133" s="64"/>
      <c r="D133" s="16" t="s">
        <v>177</v>
      </c>
      <c r="E133" s="49">
        <f t="shared" si="20"/>
        <v>525.5</v>
      </c>
      <c r="F133" s="49">
        <f t="shared" si="20"/>
        <v>2096.6</v>
      </c>
      <c r="G133" s="49">
        <f t="shared" si="20"/>
        <v>2096.6</v>
      </c>
      <c r="H133" s="49">
        <f t="shared" si="20"/>
        <v>100</v>
      </c>
      <c r="I133" s="49">
        <f t="shared" si="20"/>
        <v>0</v>
      </c>
    </row>
    <row r="134" spans="1:9" ht="27.75" customHeight="1" outlineLevel="6">
      <c r="A134" s="1"/>
      <c r="B134" s="43"/>
      <c r="C134" s="64">
        <v>400</v>
      </c>
      <c r="D134" s="88" t="s">
        <v>126</v>
      </c>
      <c r="E134" s="49">
        <f t="shared" si="20"/>
        <v>525.5</v>
      </c>
      <c r="F134" s="49">
        <f t="shared" si="20"/>
        <v>2096.6</v>
      </c>
      <c r="G134" s="49">
        <f t="shared" si="20"/>
        <v>2096.6</v>
      </c>
      <c r="H134" s="49">
        <f t="shared" si="20"/>
        <v>100</v>
      </c>
      <c r="I134" s="49">
        <f t="shared" si="20"/>
        <v>0</v>
      </c>
    </row>
    <row r="135" spans="1:9" ht="29.25" customHeight="1" outlineLevel="6">
      <c r="A135" s="1"/>
      <c r="B135" s="23"/>
      <c r="C135" s="63"/>
      <c r="D135" s="16" t="s">
        <v>211</v>
      </c>
      <c r="E135" s="49">
        <v>525.5</v>
      </c>
      <c r="F135" s="49">
        <v>2096.6</v>
      </c>
      <c r="G135" s="49">
        <v>2096.6</v>
      </c>
      <c r="H135" s="13">
        <f>G135/F135*100</f>
        <v>100</v>
      </c>
      <c r="I135" s="13">
        <f>G135-F135</f>
        <v>0</v>
      </c>
    </row>
    <row r="136" spans="1:9" ht="31.5" customHeight="1" outlineLevel="6">
      <c r="A136" s="1"/>
      <c r="B136" s="42" t="s">
        <v>212</v>
      </c>
      <c r="C136" s="63"/>
      <c r="D136" s="74" t="s">
        <v>213</v>
      </c>
      <c r="E136" s="49">
        <f aca="true" t="shared" si="21" ref="E136:G137">+E137</f>
        <v>1519</v>
      </c>
      <c r="F136" s="49">
        <f t="shared" si="21"/>
        <v>17166.9</v>
      </c>
      <c r="G136" s="49">
        <f t="shared" si="21"/>
        <v>15091.8</v>
      </c>
      <c r="H136" s="13">
        <f>G136/F136*100</f>
        <v>87.91220313510301</v>
      </c>
      <c r="I136" s="49">
        <f>+I137</f>
        <v>-2075.1000000000004</v>
      </c>
    </row>
    <row r="137" spans="1:9" ht="18.75" customHeight="1" outlineLevel="6">
      <c r="A137" s="1"/>
      <c r="B137" s="42" t="s">
        <v>214</v>
      </c>
      <c r="C137" s="63"/>
      <c r="D137" s="61" t="s">
        <v>215</v>
      </c>
      <c r="E137" s="49">
        <f t="shared" si="21"/>
        <v>1519</v>
      </c>
      <c r="F137" s="49">
        <f t="shared" si="21"/>
        <v>17166.9</v>
      </c>
      <c r="G137" s="49">
        <f t="shared" si="21"/>
        <v>15091.8</v>
      </c>
      <c r="H137" s="13">
        <f>G137/F137*100</f>
        <v>87.91220313510301</v>
      </c>
      <c r="I137" s="49">
        <f>+I138</f>
        <v>-2075.1000000000004</v>
      </c>
    </row>
    <row r="138" spans="1:9" ht="25.5" customHeight="1" outlineLevel="6">
      <c r="A138" s="1"/>
      <c r="B138" s="43" t="s">
        <v>216</v>
      </c>
      <c r="C138" s="64"/>
      <c r="D138" s="71" t="s">
        <v>217</v>
      </c>
      <c r="E138" s="49">
        <f>+E139+E140+E141</f>
        <v>1519</v>
      </c>
      <c r="F138" s="49">
        <f>+F139+F140+F141</f>
        <v>17166.9</v>
      </c>
      <c r="G138" s="49">
        <f>+G139+G140+G141</f>
        <v>15091.8</v>
      </c>
      <c r="H138" s="13">
        <f>G138/F138*100</f>
        <v>87.91220313510301</v>
      </c>
      <c r="I138" s="49">
        <f>+I139+I140+I141</f>
        <v>-2075.1000000000004</v>
      </c>
    </row>
    <row r="139" spans="1:9" ht="18.75" customHeight="1" outlineLevel="6">
      <c r="A139" s="1"/>
      <c r="B139" s="43"/>
      <c r="C139" s="39">
        <v>300</v>
      </c>
      <c r="D139" s="30" t="s">
        <v>54</v>
      </c>
      <c r="E139" s="49">
        <v>0</v>
      </c>
      <c r="F139" s="49">
        <v>15009.5</v>
      </c>
      <c r="G139" s="49">
        <v>12934.4</v>
      </c>
      <c r="H139" s="13">
        <f aca="true" t="shared" si="22" ref="H139:H231">G139/F139*100</f>
        <v>86.17475598787433</v>
      </c>
      <c r="I139" s="13">
        <f>G139-F139</f>
        <v>-2075.1000000000004</v>
      </c>
    </row>
    <row r="140" spans="1:9" ht="17.25" customHeight="1" outlineLevel="6">
      <c r="A140" s="1"/>
      <c r="B140" s="43"/>
      <c r="C140" s="39">
        <v>400</v>
      </c>
      <c r="D140" s="95" t="s">
        <v>126</v>
      </c>
      <c r="E140" s="49">
        <v>1519</v>
      </c>
      <c r="F140" s="49">
        <v>0</v>
      </c>
      <c r="G140" s="49">
        <v>0</v>
      </c>
      <c r="H140" s="13">
        <v>0</v>
      </c>
      <c r="I140" s="13">
        <f>G140-F140</f>
        <v>0</v>
      </c>
    </row>
    <row r="141" spans="1:9" ht="16.5" customHeight="1" outlineLevel="6">
      <c r="A141" s="1"/>
      <c r="B141" s="43"/>
      <c r="C141" s="39">
        <v>500</v>
      </c>
      <c r="D141" s="30" t="s">
        <v>86</v>
      </c>
      <c r="E141" s="49">
        <v>0</v>
      </c>
      <c r="F141" s="49">
        <v>2157.4</v>
      </c>
      <c r="G141" s="49">
        <v>2157.4</v>
      </c>
      <c r="H141" s="13">
        <f>G141/F141*100</f>
        <v>100</v>
      </c>
      <c r="I141" s="13">
        <f>G141-F141</f>
        <v>0</v>
      </c>
    </row>
    <row r="142" spans="1:9" ht="24.75" customHeight="1" outlineLevel="6">
      <c r="A142" s="1"/>
      <c r="B142" s="23"/>
      <c r="C142" s="23"/>
      <c r="D142" s="61" t="s">
        <v>218</v>
      </c>
      <c r="E142" s="49">
        <f>+E137</f>
        <v>1519</v>
      </c>
      <c r="F142" s="49">
        <f>+F137</f>
        <v>17166.9</v>
      </c>
      <c r="G142" s="49">
        <f>+G137</f>
        <v>15091.8</v>
      </c>
      <c r="H142" s="13">
        <f>G142/F142*100</f>
        <v>87.91220313510301</v>
      </c>
      <c r="I142" s="49">
        <f>+I137</f>
        <v>-2075.1000000000004</v>
      </c>
    </row>
    <row r="143" spans="1:9" ht="19.5" customHeight="1" outlineLevel="6">
      <c r="A143" s="1"/>
      <c r="B143" s="23" t="s">
        <v>94</v>
      </c>
      <c r="C143" s="23"/>
      <c r="D143" s="24" t="s">
        <v>65</v>
      </c>
      <c r="E143" s="49">
        <f>+E144+E147</f>
        <v>2242.4</v>
      </c>
      <c r="F143" s="49">
        <f>+F144+F147</f>
        <v>3197</v>
      </c>
      <c r="G143" s="49">
        <f>+G144+G147</f>
        <v>1120.8</v>
      </c>
      <c r="H143" s="13">
        <f>G143/F143*100</f>
        <v>35.0578667500782</v>
      </c>
      <c r="I143" s="49">
        <f>+I144+I147</f>
        <v>-2076.2</v>
      </c>
    </row>
    <row r="144" spans="1:9" ht="33" customHeight="1" outlineLevel="6">
      <c r="A144" s="1"/>
      <c r="B144" s="1" t="s">
        <v>105</v>
      </c>
      <c r="C144" s="39"/>
      <c r="D144" s="78" t="s">
        <v>106</v>
      </c>
      <c r="E144" s="49">
        <f aca="true" t="shared" si="23" ref="E144:I145">+E145</f>
        <v>0</v>
      </c>
      <c r="F144" s="49">
        <f t="shared" si="23"/>
        <v>67.9</v>
      </c>
      <c r="G144" s="49">
        <f t="shared" si="23"/>
        <v>34.3</v>
      </c>
      <c r="H144" s="49">
        <f t="shared" si="23"/>
        <v>50.51546391752576</v>
      </c>
      <c r="I144" s="49">
        <f t="shared" si="23"/>
        <v>-33.60000000000001</v>
      </c>
    </row>
    <row r="145" spans="1:9" ht="29.25" customHeight="1" outlineLevel="6">
      <c r="A145" s="1"/>
      <c r="B145" s="80" t="s">
        <v>108</v>
      </c>
      <c r="C145" s="26"/>
      <c r="D145" s="41" t="s">
        <v>80</v>
      </c>
      <c r="E145" s="49">
        <f t="shared" si="23"/>
        <v>0</v>
      </c>
      <c r="F145" s="49">
        <f t="shared" si="23"/>
        <v>67.9</v>
      </c>
      <c r="G145" s="49">
        <f t="shared" si="23"/>
        <v>34.3</v>
      </c>
      <c r="H145" s="49">
        <f t="shared" si="23"/>
        <v>50.51546391752576</v>
      </c>
      <c r="I145" s="49">
        <f t="shared" si="23"/>
        <v>-33.60000000000001</v>
      </c>
    </row>
    <row r="146" spans="1:9" ht="16.5" customHeight="1" outlineLevel="6">
      <c r="A146" s="1"/>
      <c r="B146" s="1"/>
      <c r="C146" s="18" t="s">
        <v>51</v>
      </c>
      <c r="D146" s="37" t="s">
        <v>52</v>
      </c>
      <c r="E146" s="48">
        <v>0</v>
      </c>
      <c r="F146" s="48">
        <v>67.9</v>
      </c>
      <c r="G146" s="48">
        <v>34.3</v>
      </c>
      <c r="H146" s="13">
        <f t="shared" si="22"/>
        <v>50.51546391752576</v>
      </c>
      <c r="I146" s="13">
        <f>G146-F146</f>
        <v>-33.60000000000001</v>
      </c>
    </row>
    <row r="147" spans="1:9" ht="29.25" customHeight="1" outlineLevel="6">
      <c r="A147" s="1"/>
      <c r="B147" s="1" t="s">
        <v>110</v>
      </c>
      <c r="C147" s="39"/>
      <c r="D147" s="30" t="s">
        <v>81</v>
      </c>
      <c r="E147" s="49">
        <f>+E148+E150+E152</f>
        <v>2242.4</v>
      </c>
      <c r="F147" s="49">
        <f>+F148+F150+F152</f>
        <v>3129.1</v>
      </c>
      <c r="G147" s="49">
        <f>+G148+G150+G152</f>
        <v>1086.5</v>
      </c>
      <c r="H147" s="13">
        <f t="shared" si="22"/>
        <v>34.72244415327091</v>
      </c>
      <c r="I147" s="49">
        <f>+I148+I150+I152</f>
        <v>-2042.6</v>
      </c>
    </row>
    <row r="148" spans="1:9" ht="30.75" customHeight="1" outlineLevel="6">
      <c r="A148" s="1"/>
      <c r="B148" s="1" t="s">
        <v>127</v>
      </c>
      <c r="C148" s="39"/>
      <c r="D148" s="54" t="s">
        <v>88</v>
      </c>
      <c r="E148" s="49">
        <f>+E149</f>
        <v>1824.5</v>
      </c>
      <c r="F148" s="49">
        <f>+F149</f>
        <v>2996.9</v>
      </c>
      <c r="G148" s="49">
        <f>+G149</f>
        <v>1018.4</v>
      </c>
      <c r="H148" s="49">
        <f>+H149</f>
        <v>33.981781173879675</v>
      </c>
      <c r="I148" s="49">
        <f>+I149</f>
        <v>-1978.5</v>
      </c>
    </row>
    <row r="149" spans="1:9" ht="21" customHeight="1" outlineLevel="6">
      <c r="A149" s="1"/>
      <c r="B149" s="1"/>
      <c r="C149" s="39">
        <v>200</v>
      </c>
      <c r="D149" s="61" t="s">
        <v>99</v>
      </c>
      <c r="E149" s="49">
        <v>1824.5</v>
      </c>
      <c r="F149" s="49">
        <v>2996.9</v>
      </c>
      <c r="G149" s="49">
        <v>1018.4</v>
      </c>
      <c r="H149" s="13">
        <f t="shared" si="22"/>
        <v>33.981781173879675</v>
      </c>
      <c r="I149" s="13">
        <f>G149-F149</f>
        <v>-1978.5</v>
      </c>
    </row>
    <row r="150" spans="1:9" ht="27" customHeight="1" outlineLevel="6">
      <c r="A150" s="1"/>
      <c r="B150" s="1" t="s">
        <v>180</v>
      </c>
      <c r="C150" s="39"/>
      <c r="D150" s="41" t="s">
        <v>181</v>
      </c>
      <c r="E150" s="49">
        <f>+E151</f>
        <v>417.9</v>
      </c>
      <c r="F150" s="49">
        <f>+F151</f>
        <v>64.1</v>
      </c>
      <c r="G150" s="49">
        <f>+G151</f>
        <v>0</v>
      </c>
      <c r="H150" s="49">
        <f>+H151</f>
        <v>0</v>
      </c>
      <c r="I150" s="49">
        <f>+I151</f>
        <v>-64.1</v>
      </c>
    </row>
    <row r="151" spans="1:9" ht="18.75" customHeight="1" outlineLevel="6">
      <c r="A151" s="1"/>
      <c r="B151" s="1"/>
      <c r="C151" s="39">
        <v>200</v>
      </c>
      <c r="D151" s="61" t="s">
        <v>99</v>
      </c>
      <c r="E151" s="49">
        <v>417.9</v>
      </c>
      <c r="F151" s="49">
        <v>64.1</v>
      </c>
      <c r="G151" s="13">
        <v>0</v>
      </c>
      <c r="H151" s="13">
        <f>G151/F151*100</f>
        <v>0</v>
      </c>
      <c r="I151" s="13">
        <f>G151-F151</f>
        <v>-64.1</v>
      </c>
    </row>
    <row r="152" spans="1:9" ht="30" customHeight="1" outlineLevel="6">
      <c r="A152" s="1"/>
      <c r="B152" s="1" t="s">
        <v>219</v>
      </c>
      <c r="C152" s="39"/>
      <c r="D152" s="41" t="s">
        <v>220</v>
      </c>
      <c r="E152" s="49">
        <f>+E153</f>
        <v>0</v>
      </c>
      <c r="F152" s="49">
        <f>+F153</f>
        <v>68.1</v>
      </c>
      <c r="G152" s="49">
        <f>+G153</f>
        <v>68.1</v>
      </c>
      <c r="H152" s="49">
        <f>+H153</f>
        <v>100</v>
      </c>
      <c r="I152" s="13">
        <f aca="true" t="shared" si="24" ref="I152:I169">G152-F152</f>
        <v>0</v>
      </c>
    </row>
    <row r="153" spans="1:9" ht="18.75" customHeight="1" outlineLevel="6">
      <c r="A153" s="1"/>
      <c r="B153" s="1"/>
      <c r="C153" s="39">
        <v>200</v>
      </c>
      <c r="D153" s="61" t="s">
        <v>99</v>
      </c>
      <c r="E153" s="49">
        <v>0</v>
      </c>
      <c r="F153" s="49">
        <v>68.1</v>
      </c>
      <c r="G153" s="49">
        <v>68.1</v>
      </c>
      <c r="H153" s="13">
        <f t="shared" si="22"/>
        <v>100</v>
      </c>
      <c r="I153" s="13">
        <f t="shared" si="24"/>
        <v>0</v>
      </c>
    </row>
    <row r="154" spans="1:9" ht="16.5" customHeight="1" outlineLevel="6">
      <c r="A154" s="1" t="s">
        <v>44</v>
      </c>
      <c r="B154" s="1"/>
      <c r="C154" s="39"/>
      <c r="D154" s="37" t="s">
        <v>45</v>
      </c>
      <c r="E154" s="48">
        <f aca="true" t="shared" si="25" ref="E154:G155">+E155</f>
        <v>100</v>
      </c>
      <c r="F154" s="48">
        <f t="shared" si="25"/>
        <v>1182.6000000000001</v>
      </c>
      <c r="G154" s="48">
        <f t="shared" si="25"/>
        <v>1153.2</v>
      </c>
      <c r="H154" s="13">
        <f t="shared" si="22"/>
        <v>97.51395230847285</v>
      </c>
      <c r="I154" s="13">
        <f t="shared" si="24"/>
        <v>-29.40000000000009</v>
      </c>
    </row>
    <row r="155" spans="1:9" ht="20.25" customHeight="1" outlineLevel="6">
      <c r="A155" s="1"/>
      <c r="B155" s="23" t="s">
        <v>94</v>
      </c>
      <c r="C155" s="23"/>
      <c r="D155" s="24" t="s">
        <v>65</v>
      </c>
      <c r="E155" s="48">
        <f t="shared" si="25"/>
        <v>100</v>
      </c>
      <c r="F155" s="48">
        <f t="shared" si="25"/>
        <v>1182.6000000000001</v>
      </c>
      <c r="G155" s="48">
        <f t="shared" si="25"/>
        <v>1153.2</v>
      </c>
      <c r="H155" s="13">
        <f t="shared" si="22"/>
        <v>97.51395230847285</v>
      </c>
      <c r="I155" s="13">
        <f t="shared" si="24"/>
        <v>-29.40000000000009</v>
      </c>
    </row>
    <row r="156" spans="1:9" ht="33" customHeight="1" outlineLevel="6">
      <c r="A156" s="1"/>
      <c r="B156" s="1" t="s">
        <v>105</v>
      </c>
      <c r="C156" s="39"/>
      <c r="D156" s="78" t="s">
        <v>106</v>
      </c>
      <c r="E156" s="49">
        <f>+E157+E159+E161+E163+E165+E167+E169</f>
        <v>100</v>
      </c>
      <c r="F156" s="49">
        <f>+F157+F159+F161+F163+F165+F167+F169</f>
        <v>1182.6000000000001</v>
      </c>
      <c r="G156" s="49">
        <f>+G157+G159+G161+G163+G165+G167+G169</f>
        <v>1153.2</v>
      </c>
      <c r="H156" s="13">
        <f t="shared" si="22"/>
        <v>97.51395230847285</v>
      </c>
      <c r="I156" s="13">
        <f t="shared" si="24"/>
        <v>-29.40000000000009</v>
      </c>
    </row>
    <row r="157" spans="1:9" ht="29.25" customHeight="1" outlineLevel="6">
      <c r="A157" s="1"/>
      <c r="B157" s="80" t="s">
        <v>108</v>
      </c>
      <c r="C157" s="26"/>
      <c r="D157" s="41" t="s">
        <v>80</v>
      </c>
      <c r="E157" s="48">
        <f>+E158</f>
        <v>0</v>
      </c>
      <c r="F157" s="48">
        <f>+F158</f>
        <v>214.5</v>
      </c>
      <c r="G157" s="48">
        <f>+G158</f>
        <v>214.5</v>
      </c>
      <c r="H157" s="13">
        <f t="shared" si="22"/>
        <v>100</v>
      </c>
      <c r="I157" s="13">
        <f t="shared" si="24"/>
        <v>0</v>
      </c>
    </row>
    <row r="158" spans="1:9" ht="17.25" customHeight="1" outlineLevel="6">
      <c r="A158" s="1"/>
      <c r="B158" s="1"/>
      <c r="C158" s="18" t="s">
        <v>51</v>
      </c>
      <c r="D158" s="37" t="s">
        <v>52</v>
      </c>
      <c r="E158" s="49">
        <v>0</v>
      </c>
      <c r="F158" s="49">
        <v>214.5</v>
      </c>
      <c r="G158" s="49">
        <v>214.5</v>
      </c>
      <c r="H158" s="13">
        <f t="shared" si="22"/>
        <v>100</v>
      </c>
      <c r="I158" s="13">
        <f t="shared" si="24"/>
        <v>0</v>
      </c>
    </row>
    <row r="159" spans="1:9" ht="20.25" customHeight="1" outlineLevel="6">
      <c r="A159" s="1"/>
      <c r="B159" s="1" t="s">
        <v>128</v>
      </c>
      <c r="C159" s="40"/>
      <c r="D159" s="30" t="s">
        <v>89</v>
      </c>
      <c r="E159" s="48">
        <f>+E160</f>
        <v>0</v>
      </c>
      <c r="F159" s="48">
        <f>+F160</f>
        <v>78</v>
      </c>
      <c r="G159" s="48">
        <f>+G160</f>
        <v>78</v>
      </c>
      <c r="H159" s="13">
        <f t="shared" si="22"/>
        <v>100</v>
      </c>
      <c r="I159" s="13">
        <f t="shared" si="24"/>
        <v>0</v>
      </c>
    </row>
    <row r="160" spans="1:9" ht="18.75" customHeight="1" outlineLevel="6">
      <c r="A160" s="1"/>
      <c r="B160" s="1"/>
      <c r="C160" s="39">
        <v>200</v>
      </c>
      <c r="D160" s="61" t="s">
        <v>99</v>
      </c>
      <c r="E160" s="48">
        <v>0</v>
      </c>
      <c r="F160" s="48">
        <v>78</v>
      </c>
      <c r="G160" s="48">
        <v>78</v>
      </c>
      <c r="H160" s="13">
        <f t="shared" si="22"/>
        <v>100</v>
      </c>
      <c r="I160" s="13">
        <f t="shared" si="24"/>
        <v>0</v>
      </c>
    </row>
    <row r="161" spans="1:9" ht="21" customHeight="1" outlineLevel="6">
      <c r="A161" s="1"/>
      <c r="B161" s="1" t="s">
        <v>129</v>
      </c>
      <c r="C161" s="39"/>
      <c r="D161" s="12" t="s">
        <v>221</v>
      </c>
      <c r="E161" s="48">
        <f>+E162</f>
        <v>0</v>
      </c>
      <c r="F161" s="48">
        <f>+F162</f>
        <v>258.1</v>
      </c>
      <c r="G161" s="48">
        <f>+G162</f>
        <v>258.1</v>
      </c>
      <c r="H161" s="13">
        <f t="shared" si="22"/>
        <v>100</v>
      </c>
      <c r="I161" s="13">
        <f t="shared" si="24"/>
        <v>0</v>
      </c>
    </row>
    <row r="162" spans="1:9" ht="21.75" customHeight="1" outlineLevel="6">
      <c r="A162" s="1"/>
      <c r="B162" s="1"/>
      <c r="C162" s="39">
        <v>200</v>
      </c>
      <c r="D162" s="61" t="s">
        <v>99</v>
      </c>
      <c r="E162" s="49">
        <v>0</v>
      </c>
      <c r="F162" s="49">
        <v>258.1</v>
      </c>
      <c r="G162" s="49">
        <v>258.1</v>
      </c>
      <c r="H162" s="13">
        <f t="shared" si="22"/>
        <v>100</v>
      </c>
      <c r="I162" s="13">
        <f t="shared" si="24"/>
        <v>0</v>
      </c>
    </row>
    <row r="163" spans="1:9" ht="30.75" customHeight="1" outlineLevel="6">
      <c r="A163" s="1"/>
      <c r="B163" s="1" t="s">
        <v>238</v>
      </c>
      <c r="C163" s="39"/>
      <c r="D163" s="12" t="s">
        <v>239</v>
      </c>
      <c r="E163" s="48">
        <f>+E164</f>
        <v>0</v>
      </c>
      <c r="F163" s="48">
        <f>+F164</f>
        <v>98</v>
      </c>
      <c r="G163" s="48">
        <f>+G164</f>
        <v>68.6</v>
      </c>
      <c r="H163" s="13">
        <f t="shared" si="22"/>
        <v>70</v>
      </c>
      <c r="I163" s="13">
        <f t="shared" si="24"/>
        <v>-29.400000000000006</v>
      </c>
    </row>
    <row r="164" spans="1:9" ht="17.25" customHeight="1" outlineLevel="6">
      <c r="A164" s="1"/>
      <c r="B164" s="1"/>
      <c r="C164" s="39">
        <v>200</v>
      </c>
      <c r="D164" s="61" t="s">
        <v>99</v>
      </c>
      <c r="E164" s="49">
        <v>0</v>
      </c>
      <c r="F164" s="49">
        <v>98</v>
      </c>
      <c r="G164" s="49">
        <v>68.6</v>
      </c>
      <c r="H164" s="13">
        <f t="shared" si="22"/>
        <v>70</v>
      </c>
      <c r="I164" s="13">
        <f t="shared" si="24"/>
        <v>-29.400000000000006</v>
      </c>
    </row>
    <row r="165" spans="1:9" ht="20.25" customHeight="1" outlineLevel="6">
      <c r="A165" s="1"/>
      <c r="B165" s="1" t="s">
        <v>155</v>
      </c>
      <c r="C165" s="39"/>
      <c r="D165" s="70" t="s">
        <v>156</v>
      </c>
      <c r="E165" s="48">
        <f>+E166</f>
        <v>100</v>
      </c>
      <c r="F165" s="48">
        <f>+F166</f>
        <v>155.8</v>
      </c>
      <c r="G165" s="48">
        <f>+G166</f>
        <v>155.8</v>
      </c>
      <c r="H165" s="13">
        <f t="shared" si="22"/>
        <v>100</v>
      </c>
      <c r="I165" s="13">
        <f t="shared" si="24"/>
        <v>0</v>
      </c>
    </row>
    <row r="166" spans="1:9" ht="17.25" customHeight="1" outlineLevel="6">
      <c r="A166" s="1"/>
      <c r="B166" s="1"/>
      <c r="C166" s="39">
        <v>200</v>
      </c>
      <c r="D166" s="61" t="s">
        <v>99</v>
      </c>
      <c r="E166" s="49">
        <v>100</v>
      </c>
      <c r="F166" s="49">
        <v>155.8</v>
      </c>
      <c r="G166" s="49">
        <v>155.8</v>
      </c>
      <c r="H166" s="13">
        <f t="shared" si="22"/>
        <v>100</v>
      </c>
      <c r="I166" s="13">
        <f t="shared" si="24"/>
        <v>0</v>
      </c>
    </row>
    <row r="167" spans="1:9" ht="21" customHeight="1" outlineLevel="6">
      <c r="A167" s="1"/>
      <c r="B167" s="1" t="s">
        <v>157</v>
      </c>
      <c r="C167" s="39"/>
      <c r="D167" s="61" t="s">
        <v>182</v>
      </c>
      <c r="E167" s="48">
        <f>+E168</f>
        <v>0</v>
      </c>
      <c r="F167" s="48">
        <f>+F168</f>
        <v>99.5</v>
      </c>
      <c r="G167" s="48">
        <f>+G168</f>
        <v>99.5</v>
      </c>
      <c r="H167" s="13">
        <f t="shared" si="22"/>
        <v>100</v>
      </c>
      <c r="I167" s="13">
        <f t="shared" si="24"/>
        <v>0</v>
      </c>
    </row>
    <row r="168" spans="1:9" ht="19.5" customHeight="1" outlineLevel="6">
      <c r="A168" s="1"/>
      <c r="B168" s="1"/>
      <c r="C168" s="39">
        <v>200</v>
      </c>
      <c r="D168" s="61" t="s">
        <v>99</v>
      </c>
      <c r="E168" s="49">
        <v>0</v>
      </c>
      <c r="F168" s="49">
        <v>99.5</v>
      </c>
      <c r="G168" s="49">
        <v>99.5</v>
      </c>
      <c r="H168" s="13">
        <f t="shared" si="22"/>
        <v>100</v>
      </c>
      <c r="I168" s="13">
        <f t="shared" si="24"/>
        <v>0</v>
      </c>
    </row>
    <row r="169" spans="1:9" ht="29.25" customHeight="1" outlineLevel="6">
      <c r="A169" s="1"/>
      <c r="B169" s="1" t="s">
        <v>222</v>
      </c>
      <c r="C169" s="39"/>
      <c r="D169" s="61" t="s">
        <v>282</v>
      </c>
      <c r="E169" s="49">
        <f>+E170</f>
        <v>0</v>
      </c>
      <c r="F169" s="49">
        <f>+F170</f>
        <v>278.7</v>
      </c>
      <c r="G169" s="49">
        <f>+G170</f>
        <v>278.7</v>
      </c>
      <c r="H169" s="13">
        <f t="shared" si="22"/>
        <v>100</v>
      </c>
      <c r="I169" s="13">
        <f t="shared" si="24"/>
        <v>0</v>
      </c>
    </row>
    <row r="170" spans="1:9" ht="16.5" customHeight="1" outlineLevel="6">
      <c r="A170" s="1"/>
      <c r="B170" s="1"/>
      <c r="C170" s="39">
        <v>800</v>
      </c>
      <c r="D170" s="37" t="s">
        <v>52</v>
      </c>
      <c r="E170" s="49">
        <v>0</v>
      </c>
      <c r="F170" s="49">
        <v>278.7</v>
      </c>
      <c r="G170" s="49">
        <v>278.7</v>
      </c>
      <c r="H170" s="13">
        <f t="shared" si="22"/>
        <v>100</v>
      </c>
      <c r="I170" s="13">
        <f>G170-F170</f>
        <v>0</v>
      </c>
    </row>
    <row r="171" spans="1:9" ht="19.5" customHeight="1" outlineLevel="6">
      <c r="A171" s="1" t="s">
        <v>46</v>
      </c>
      <c r="B171" s="36"/>
      <c r="C171" s="39"/>
      <c r="D171" s="29" t="s">
        <v>57</v>
      </c>
      <c r="E171" s="48">
        <f>+E172+E184</f>
        <v>5900</v>
      </c>
      <c r="F171" s="48">
        <f>+F172+F184</f>
        <v>14210.900000000001</v>
      </c>
      <c r="G171" s="48">
        <f>+G172+G184</f>
        <v>12895.6</v>
      </c>
      <c r="H171" s="13">
        <f t="shared" si="22"/>
        <v>90.74442857243383</v>
      </c>
      <c r="I171" s="48">
        <f>+I172+I184</f>
        <v>-1315.3000000000002</v>
      </c>
    </row>
    <row r="172" spans="1:9" ht="30.75" customHeight="1" outlineLevel="6">
      <c r="A172" s="96"/>
      <c r="B172" s="69" t="s">
        <v>147</v>
      </c>
      <c r="C172" s="72"/>
      <c r="D172" s="61" t="s">
        <v>148</v>
      </c>
      <c r="E172" s="49">
        <f>+E173+E177+E181</f>
        <v>700</v>
      </c>
      <c r="F172" s="49">
        <f>+F173+F177+F181</f>
        <v>7649.5</v>
      </c>
      <c r="G172" s="49">
        <f>+G173+G177+G181</f>
        <v>7611.200000000001</v>
      </c>
      <c r="H172" s="13">
        <f t="shared" si="22"/>
        <v>99.49931368063272</v>
      </c>
      <c r="I172" s="49">
        <f>+I173+I177+I181</f>
        <v>-38.30000000000018</v>
      </c>
    </row>
    <row r="173" spans="1:9" ht="20.25" customHeight="1" outlineLevel="6">
      <c r="A173" s="96"/>
      <c r="B173" s="69" t="s">
        <v>149</v>
      </c>
      <c r="C173" s="73"/>
      <c r="D173" s="61" t="s">
        <v>150</v>
      </c>
      <c r="E173" s="48">
        <f aca="true" t="shared" si="26" ref="E173:G175">+E174</f>
        <v>450</v>
      </c>
      <c r="F173" s="48">
        <f t="shared" si="26"/>
        <v>1617.4</v>
      </c>
      <c r="G173" s="48">
        <f t="shared" si="26"/>
        <v>1579.1</v>
      </c>
      <c r="H173" s="13">
        <f t="shared" si="22"/>
        <v>97.63200197848397</v>
      </c>
      <c r="I173" s="48">
        <f>+I174</f>
        <v>-38.30000000000018</v>
      </c>
    </row>
    <row r="174" spans="1:9" ht="42.75" customHeight="1" outlineLevel="6">
      <c r="A174" s="1"/>
      <c r="B174" s="81" t="s">
        <v>184</v>
      </c>
      <c r="C174" s="64"/>
      <c r="D174" s="16" t="s">
        <v>185</v>
      </c>
      <c r="E174" s="49">
        <f t="shared" si="26"/>
        <v>450</v>
      </c>
      <c r="F174" s="49">
        <f t="shared" si="26"/>
        <v>1617.4</v>
      </c>
      <c r="G174" s="49">
        <f t="shared" si="26"/>
        <v>1579.1</v>
      </c>
      <c r="H174" s="13">
        <f t="shared" si="22"/>
        <v>97.63200197848397</v>
      </c>
      <c r="I174" s="49">
        <f>+I175</f>
        <v>-38.30000000000018</v>
      </c>
    </row>
    <row r="175" spans="1:9" ht="18" customHeight="1" outlineLevel="6">
      <c r="A175" s="1"/>
      <c r="B175" s="80"/>
      <c r="C175" s="39">
        <v>200</v>
      </c>
      <c r="D175" s="61" t="s">
        <v>99</v>
      </c>
      <c r="E175" s="48">
        <f t="shared" si="26"/>
        <v>450</v>
      </c>
      <c r="F175" s="48">
        <f t="shared" si="26"/>
        <v>1617.4</v>
      </c>
      <c r="G175" s="48">
        <f t="shared" si="26"/>
        <v>1579.1</v>
      </c>
      <c r="H175" s="13">
        <f t="shared" si="22"/>
        <v>97.63200197848397</v>
      </c>
      <c r="I175" s="48">
        <f>+I176</f>
        <v>-38.30000000000018</v>
      </c>
    </row>
    <row r="176" spans="1:9" ht="51.75" customHeight="1" outlineLevel="6">
      <c r="A176" s="1"/>
      <c r="B176" s="1"/>
      <c r="C176" s="39"/>
      <c r="D176" s="61" t="s">
        <v>223</v>
      </c>
      <c r="E176" s="49">
        <v>450</v>
      </c>
      <c r="F176" s="49">
        <v>1617.4</v>
      </c>
      <c r="G176" s="49">
        <v>1579.1</v>
      </c>
      <c r="H176" s="13">
        <f>G176/F176*100</f>
        <v>97.63200197848397</v>
      </c>
      <c r="I176" s="13">
        <f>G176-F176</f>
        <v>-38.30000000000018</v>
      </c>
    </row>
    <row r="177" spans="1:9" ht="19.5" customHeight="1" outlineLevel="6">
      <c r="A177" s="96"/>
      <c r="B177" s="69" t="s">
        <v>240</v>
      </c>
      <c r="C177" s="73"/>
      <c r="D177" s="16" t="s">
        <v>243</v>
      </c>
      <c r="E177" s="48">
        <f aca="true" t="shared" si="27" ref="E177:I179">+E178</f>
        <v>250</v>
      </c>
      <c r="F177" s="48">
        <f t="shared" si="27"/>
        <v>0</v>
      </c>
      <c r="G177" s="48">
        <f t="shared" si="27"/>
        <v>0</v>
      </c>
      <c r="H177" s="48">
        <v>0</v>
      </c>
      <c r="I177" s="48">
        <f t="shared" si="27"/>
        <v>0</v>
      </c>
    </row>
    <row r="178" spans="1:9" ht="42.75" customHeight="1" outlineLevel="6">
      <c r="A178" s="1"/>
      <c r="B178" s="81" t="s">
        <v>241</v>
      </c>
      <c r="C178" s="64"/>
      <c r="D178" s="16" t="s">
        <v>185</v>
      </c>
      <c r="E178" s="49">
        <f t="shared" si="27"/>
        <v>250</v>
      </c>
      <c r="F178" s="49">
        <f t="shared" si="27"/>
        <v>0</v>
      </c>
      <c r="G178" s="49">
        <f t="shared" si="27"/>
        <v>0</v>
      </c>
      <c r="H178" s="49">
        <v>0</v>
      </c>
      <c r="I178" s="49">
        <f t="shared" si="27"/>
        <v>0</v>
      </c>
    </row>
    <row r="179" spans="1:9" ht="21.75" customHeight="1" outlineLevel="6">
      <c r="A179" s="1"/>
      <c r="B179" s="80"/>
      <c r="C179" s="39">
        <v>200</v>
      </c>
      <c r="D179" s="61" t="s">
        <v>99</v>
      </c>
      <c r="E179" s="48">
        <f t="shared" si="27"/>
        <v>250</v>
      </c>
      <c r="F179" s="48">
        <f t="shared" si="27"/>
        <v>0</v>
      </c>
      <c r="G179" s="48">
        <f t="shared" si="27"/>
        <v>0</v>
      </c>
      <c r="H179" s="48">
        <v>0</v>
      </c>
      <c r="I179" s="48">
        <f t="shared" si="27"/>
        <v>0</v>
      </c>
    </row>
    <row r="180" spans="1:9" ht="32.25" customHeight="1" outlineLevel="6">
      <c r="A180" s="1"/>
      <c r="B180" s="1"/>
      <c r="C180" s="39"/>
      <c r="D180" s="54" t="s">
        <v>242</v>
      </c>
      <c r="E180" s="49">
        <v>250</v>
      </c>
      <c r="F180" s="49">
        <v>0</v>
      </c>
      <c r="G180" s="49">
        <v>0</v>
      </c>
      <c r="H180" s="13">
        <v>0</v>
      </c>
      <c r="I180" s="13">
        <f>G180-F180</f>
        <v>0</v>
      </c>
    </row>
    <row r="181" spans="1:9" s="11" customFormat="1" ht="33.75" customHeight="1" outlineLevel="6">
      <c r="A181" s="1"/>
      <c r="B181" s="81" t="s">
        <v>224</v>
      </c>
      <c r="C181" s="64"/>
      <c r="D181" s="61" t="s">
        <v>183</v>
      </c>
      <c r="E181" s="48">
        <f aca="true" t="shared" si="28" ref="E181:I182">+E182</f>
        <v>0</v>
      </c>
      <c r="F181" s="48">
        <f t="shared" si="28"/>
        <v>6032.1</v>
      </c>
      <c r="G181" s="48">
        <f t="shared" si="28"/>
        <v>6032.1</v>
      </c>
      <c r="H181" s="48">
        <f t="shared" si="28"/>
        <v>100</v>
      </c>
      <c r="I181" s="48">
        <f t="shared" si="28"/>
        <v>0</v>
      </c>
    </row>
    <row r="182" spans="1:9" ht="21.75" customHeight="1" outlineLevel="6">
      <c r="A182" s="1"/>
      <c r="B182" s="80"/>
      <c r="C182" s="39">
        <v>200</v>
      </c>
      <c r="D182" s="61" t="s">
        <v>99</v>
      </c>
      <c r="E182" s="48">
        <f t="shared" si="28"/>
        <v>0</v>
      </c>
      <c r="F182" s="48">
        <f t="shared" si="28"/>
        <v>6032.1</v>
      </c>
      <c r="G182" s="48">
        <f t="shared" si="28"/>
        <v>6032.1</v>
      </c>
      <c r="H182" s="48">
        <f t="shared" si="28"/>
        <v>100</v>
      </c>
      <c r="I182" s="48">
        <f t="shared" si="28"/>
        <v>0</v>
      </c>
    </row>
    <row r="183" spans="1:9" ht="53.25" customHeight="1" outlineLevel="6">
      <c r="A183" s="1"/>
      <c r="B183" s="1"/>
      <c r="C183" s="39"/>
      <c r="D183" s="61" t="s">
        <v>223</v>
      </c>
      <c r="E183" s="49">
        <v>0</v>
      </c>
      <c r="F183" s="49">
        <v>6032.1</v>
      </c>
      <c r="G183" s="49">
        <v>6032.1</v>
      </c>
      <c r="H183" s="13">
        <f>G183/F183*100</f>
        <v>100</v>
      </c>
      <c r="I183" s="13">
        <f>G183-F183</f>
        <v>0</v>
      </c>
    </row>
    <row r="184" spans="1:9" ht="18.75" customHeight="1" outlineLevel="6">
      <c r="A184" s="1"/>
      <c r="B184" s="23" t="s">
        <v>94</v>
      </c>
      <c r="C184" s="23"/>
      <c r="D184" s="24" t="s">
        <v>65</v>
      </c>
      <c r="E184" s="49">
        <f>+E185</f>
        <v>5200</v>
      </c>
      <c r="F184" s="49">
        <f>+F185</f>
        <v>6561.400000000001</v>
      </c>
      <c r="G184" s="49">
        <f>+G185</f>
        <v>5284.4</v>
      </c>
      <c r="H184" s="48">
        <f aca="true" t="shared" si="29" ref="F184:I186">+H185</f>
        <v>77.58569299552906</v>
      </c>
      <c r="I184" s="49">
        <f>+I185</f>
        <v>-1277</v>
      </c>
    </row>
    <row r="185" spans="1:9" ht="33" customHeight="1" outlineLevel="6">
      <c r="A185" s="1"/>
      <c r="B185" s="1" t="s">
        <v>105</v>
      </c>
      <c r="C185" s="39"/>
      <c r="D185" s="30" t="s">
        <v>106</v>
      </c>
      <c r="E185" s="48">
        <f>+E186+E188+E190</f>
        <v>5200</v>
      </c>
      <c r="F185" s="48">
        <f>+F186+F188+F190</f>
        <v>6561.400000000001</v>
      </c>
      <c r="G185" s="48">
        <f>+G186+G188+G190</f>
        <v>5284.4</v>
      </c>
      <c r="H185" s="48">
        <f t="shared" si="29"/>
        <v>77.58569299552906</v>
      </c>
      <c r="I185" s="48">
        <f>+I186+I188+I190</f>
        <v>-1277</v>
      </c>
    </row>
    <row r="186" spans="1:9" ht="18.75" customHeight="1" outlineLevel="6">
      <c r="A186" s="1"/>
      <c r="B186" s="1" t="s">
        <v>130</v>
      </c>
      <c r="C186" s="39"/>
      <c r="D186" s="12" t="s">
        <v>90</v>
      </c>
      <c r="E186" s="48">
        <f>+E187</f>
        <v>250</v>
      </c>
      <c r="F186" s="48">
        <f t="shared" si="29"/>
        <v>335.5</v>
      </c>
      <c r="G186" s="48">
        <f t="shared" si="29"/>
        <v>260.3</v>
      </c>
      <c r="H186" s="48">
        <f t="shared" si="29"/>
        <v>77.58569299552906</v>
      </c>
      <c r="I186" s="48">
        <f t="shared" si="29"/>
        <v>-75.19999999999999</v>
      </c>
    </row>
    <row r="187" spans="1:9" ht="18.75" customHeight="1" outlineLevel="6">
      <c r="A187" s="1"/>
      <c r="B187" s="1"/>
      <c r="C187" s="39">
        <v>200</v>
      </c>
      <c r="D187" s="61" t="s">
        <v>99</v>
      </c>
      <c r="E187" s="49">
        <v>250</v>
      </c>
      <c r="F187" s="49">
        <v>335.5</v>
      </c>
      <c r="G187" s="49">
        <v>260.3</v>
      </c>
      <c r="H187" s="13">
        <f t="shared" si="22"/>
        <v>77.58569299552906</v>
      </c>
      <c r="I187" s="13">
        <f>G187-F187</f>
        <v>-75.19999999999999</v>
      </c>
    </row>
    <row r="188" spans="1:9" ht="18.75" customHeight="1" outlineLevel="6">
      <c r="A188" s="1"/>
      <c r="B188" s="1" t="s">
        <v>131</v>
      </c>
      <c r="C188" s="39"/>
      <c r="D188" s="12" t="s">
        <v>91</v>
      </c>
      <c r="E188" s="49">
        <f>+E189</f>
        <v>1000</v>
      </c>
      <c r="F188" s="49">
        <f>+F189</f>
        <v>1283.8</v>
      </c>
      <c r="G188" s="49">
        <f>+G189</f>
        <v>640.1</v>
      </c>
      <c r="H188" s="49">
        <f>+H189</f>
        <v>49.859791244742176</v>
      </c>
      <c r="I188" s="49">
        <f>+I189</f>
        <v>-643.6999999999999</v>
      </c>
    </row>
    <row r="189" spans="1:9" ht="19.5" customHeight="1" outlineLevel="6">
      <c r="A189" s="1"/>
      <c r="B189" s="1"/>
      <c r="C189" s="39">
        <v>200</v>
      </c>
      <c r="D189" s="61" t="s">
        <v>99</v>
      </c>
      <c r="E189" s="49">
        <v>1000</v>
      </c>
      <c r="F189" s="49">
        <v>1283.8</v>
      </c>
      <c r="G189" s="49">
        <v>640.1</v>
      </c>
      <c r="H189" s="13">
        <f t="shared" si="22"/>
        <v>49.859791244742176</v>
      </c>
      <c r="I189" s="13">
        <f>G189-F189</f>
        <v>-643.6999999999999</v>
      </c>
    </row>
    <row r="190" spans="1:9" ht="18.75" customHeight="1" outlineLevel="6">
      <c r="A190" s="1"/>
      <c r="B190" s="1" t="s">
        <v>132</v>
      </c>
      <c r="C190" s="39"/>
      <c r="D190" s="12" t="s">
        <v>62</v>
      </c>
      <c r="E190" s="49">
        <f>+E191</f>
        <v>3950</v>
      </c>
      <c r="F190" s="49">
        <f>+F191</f>
        <v>4942.1</v>
      </c>
      <c r="G190" s="49">
        <f>+G191</f>
        <v>4384</v>
      </c>
      <c r="H190" s="13">
        <f t="shared" si="22"/>
        <v>88.70722972015945</v>
      </c>
      <c r="I190" s="49">
        <f>+I191</f>
        <v>-558.1000000000003</v>
      </c>
    </row>
    <row r="191" spans="1:9" ht="18" customHeight="1" outlineLevel="6">
      <c r="A191" s="1"/>
      <c r="B191" s="1"/>
      <c r="C191" s="39">
        <v>200</v>
      </c>
      <c r="D191" s="61" t="s">
        <v>99</v>
      </c>
      <c r="E191" s="48">
        <f>+E192+E193</f>
        <v>3950</v>
      </c>
      <c r="F191" s="48">
        <f>+F192+F193</f>
        <v>4942.1</v>
      </c>
      <c r="G191" s="48">
        <f>+G192+G193</f>
        <v>4384</v>
      </c>
      <c r="H191" s="13">
        <f t="shared" si="22"/>
        <v>88.70722972015945</v>
      </c>
      <c r="I191" s="48">
        <f>+I192+I193</f>
        <v>-558.1000000000003</v>
      </c>
    </row>
    <row r="192" spans="1:9" ht="17.25" customHeight="1" outlineLevel="6">
      <c r="A192" s="18"/>
      <c r="B192" s="18"/>
      <c r="C192" s="18"/>
      <c r="D192" s="22" t="s">
        <v>225</v>
      </c>
      <c r="E192" s="49">
        <v>3300</v>
      </c>
      <c r="F192" s="49">
        <v>3871.4</v>
      </c>
      <c r="G192" s="49">
        <v>3540.1</v>
      </c>
      <c r="H192" s="13">
        <f>G192/F192*100</f>
        <v>91.44237226843002</v>
      </c>
      <c r="I192" s="13">
        <f>G192-F192</f>
        <v>-331.3000000000002</v>
      </c>
    </row>
    <row r="193" spans="1:9" ht="21.75" customHeight="1" outlineLevel="6">
      <c r="A193" s="18"/>
      <c r="B193" s="44"/>
      <c r="C193" s="44"/>
      <c r="D193" s="22" t="s">
        <v>92</v>
      </c>
      <c r="E193" s="48">
        <v>650</v>
      </c>
      <c r="F193" s="48">
        <v>1070.7</v>
      </c>
      <c r="G193" s="83">
        <v>843.9</v>
      </c>
      <c r="H193" s="13">
        <f>G193/F193*100</f>
        <v>78.81759596525637</v>
      </c>
      <c r="I193" s="13">
        <f>G193-F193</f>
        <v>-226.80000000000007</v>
      </c>
    </row>
    <row r="194" spans="1:9" ht="23.25" customHeight="1" outlineLevel="6">
      <c r="A194" s="66" t="s">
        <v>24</v>
      </c>
      <c r="B194" s="66"/>
      <c r="C194" s="66"/>
      <c r="D194" s="67" t="s">
        <v>133</v>
      </c>
      <c r="E194" s="57">
        <f>+E195+E217</f>
        <v>18163.7</v>
      </c>
      <c r="F194" s="57">
        <f>+F195+F217</f>
        <v>23263.000000000004</v>
      </c>
      <c r="G194" s="57">
        <f>+G195+G217</f>
        <v>22108.200000000004</v>
      </c>
      <c r="H194" s="9">
        <f t="shared" si="22"/>
        <v>95.03589390878219</v>
      </c>
      <c r="I194" s="57">
        <f>+I195+I217</f>
        <v>-1154.8000000000002</v>
      </c>
    </row>
    <row r="195" spans="1:9" ht="18" customHeight="1" outlineLevel="6">
      <c r="A195" s="18" t="s">
        <v>25</v>
      </c>
      <c r="B195" s="44"/>
      <c r="C195" s="44"/>
      <c r="D195" s="32" t="s">
        <v>26</v>
      </c>
      <c r="E195" s="48">
        <f>+E196+E201</f>
        <v>16897.100000000002</v>
      </c>
      <c r="F195" s="48">
        <f>+F196+F201</f>
        <v>22078.700000000004</v>
      </c>
      <c r="G195" s="48">
        <f>+G196+G201</f>
        <v>20944.000000000004</v>
      </c>
      <c r="H195" s="13">
        <f t="shared" si="22"/>
        <v>94.86065755683079</v>
      </c>
      <c r="I195" s="48">
        <f>+I196+I201</f>
        <v>-1134.7000000000003</v>
      </c>
    </row>
    <row r="196" spans="1:9" ht="28.5" customHeight="1" outlineLevel="6">
      <c r="A196" s="1"/>
      <c r="B196" s="23" t="s">
        <v>186</v>
      </c>
      <c r="C196" s="63"/>
      <c r="D196" s="16" t="s">
        <v>187</v>
      </c>
      <c r="E196" s="48">
        <f aca="true" t="shared" si="30" ref="E196:G199">+E197</f>
        <v>166.7</v>
      </c>
      <c r="F196" s="48">
        <f t="shared" si="30"/>
        <v>1666.2</v>
      </c>
      <c r="G196" s="48">
        <f t="shared" si="30"/>
        <v>1666.2</v>
      </c>
      <c r="H196" s="13">
        <f t="shared" si="22"/>
        <v>100</v>
      </c>
      <c r="I196" s="48">
        <f>+I197</f>
        <v>0</v>
      </c>
    </row>
    <row r="197" spans="1:9" ht="19.5" customHeight="1" outlineLevel="6">
      <c r="A197" s="18"/>
      <c r="B197" s="23" t="s">
        <v>188</v>
      </c>
      <c r="C197" s="63"/>
      <c r="D197" s="16" t="s">
        <v>189</v>
      </c>
      <c r="E197" s="49">
        <f t="shared" si="30"/>
        <v>166.7</v>
      </c>
      <c r="F197" s="49">
        <f t="shared" si="30"/>
        <v>1666.2</v>
      </c>
      <c r="G197" s="49">
        <f t="shared" si="30"/>
        <v>1666.2</v>
      </c>
      <c r="H197" s="13">
        <f t="shared" si="22"/>
        <v>100</v>
      </c>
      <c r="I197" s="49">
        <f>+I198</f>
        <v>0</v>
      </c>
    </row>
    <row r="198" spans="1:9" ht="31.5" customHeight="1" outlineLevel="6">
      <c r="A198" s="18"/>
      <c r="B198" s="23" t="s">
        <v>190</v>
      </c>
      <c r="C198" s="75"/>
      <c r="D198" s="16" t="s">
        <v>191</v>
      </c>
      <c r="E198" s="48">
        <f t="shared" si="30"/>
        <v>166.7</v>
      </c>
      <c r="F198" s="48">
        <f t="shared" si="30"/>
        <v>1666.2</v>
      </c>
      <c r="G198" s="48">
        <f t="shared" si="30"/>
        <v>1666.2</v>
      </c>
      <c r="H198" s="13">
        <f t="shared" si="22"/>
        <v>100</v>
      </c>
      <c r="I198" s="48">
        <f>+I199</f>
        <v>0</v>
      </c>
    </row>
    <row r="199" spans="1:9" ht="28.5" customHeight="1" outlineLevel="6">
      <c r="A199" s="18"/>
      <c r="B199" s="18"/>
      <c r="C199" s="31" t="s">
        <v>58</v>
      </c>
      <c r="D199" s="50" t="s">
        <v>59</v>
      </c>
      <c r="E199" s="49">
        <f t="shared" si="30"/>
        <v>166.7</v>
      </c>
      <c r="F199" s="49">
        <f t="shared" si="30"/>
        <v>1666.2</v>
      </c>
      <c r="G199" s="49">
        <f t="shared" si="30"/>
        <v>1666.2</v>
      </c>
      <c r="H199" s="13">
        <f t="shared" si="22"/>
        <v>100</v>
      </c>
      <c r="I199" s="49">
        <f>+I200</f>
        <v>0</v>
      </c>
    </row>
    <row r="200" spans="1:9" ht="30.75" customHeight="1" outlineLevel="6">
      <c r="A200" s="18"/>
      <c r="B200" s="18"/>
      <c r="C200" s="84"/>
      <c r="D200" s="61" t="s">
        <v>226</v>
      </c>
      <c r="E200" s="48">
        <v>166.7</v>
      </c>
      <c r="F200" s="48">
        <v>1666.2</v>
      </c>
      <c r="G200" s="10">
        <v>1666.2</v>
      </c>
      <c r="H200" s="13">
        <f t="shared" si="22"/>
        <v>100</v>
      </c>
      <c r="I200" s="13">
        <f>G200-F200</f>
        <v>0</v>
      </c>
    </row>
    <row r="201" spans="1:9" ht="20.25" customHeight="1" outlineLevel="6">
      <c r="A201" s="1"/>
      <c r="B201" s="23" t="s">
        <v>94</v>
      </c>
      <c r="C201" s="23"/>
      <c r="D201" s="24" t="s">
        <v>65</v>
      </c>
      <c r="E201" s="49">
        <f>+E202+E213</f>
        <v>16730.4</v>
      </c>
      <c r="F201" s="49">
        <f>+F202+F213</f>
        <v>20412.500000000004</v>
      </c>
      <c r="G201" s="49">
        <f>+G202+G213</f>
        <v>19277.800000000003</v>
      </c>
      <c r="H201" s="13">
        <f t="shared" si="22"/>
        <v>94.44115125535824</v>
      </c>
      <c r="I201" s="49">
        <f>+I202+I213</f>
        <v>-1134.7000000000003</v>
      </c>
    </row>
    <row r="202" spans="1:9" ht="17.25" customHeight="1" outlineLevel="6">
      <c r="A202" s="18"/>
      <c r="B202" s="18" t="s">
        <v>112</v>
      </c>
      <c r="C202" s="23"/>
      <c r="D202" s="30" t="s">
        <v>82</v>
      </c>
      <c r="E202" s="48">
        <f>+E203+E205+E207+E209+E211</f>
        <v>16729.4</v>
      </c>
      <c r="F202" s="48">
        <f>+F203+F205+F207+F209+F211</f>
        <v>18412.500000000004</v>
      </c>
      <c r="G202" s="48">
        <f>+G203+G205+G207+G209+G211</f>
        <v>17277.800000000003</v>
      </c>
      <c r="H202" s="13">
        <f t="shared" si="22"/>
        <v>93.83733876442633</v>
      </c>
      <c r="I202" s="48">
        <f>+I203+I205+I207+I209+I211</f>
        <v>-1134.7000000000003</v>
      </c>
    </row>
    <row r="203" spans="1:9" ht="18" customHeight="1" outlineLevel="6">
      <c r="A203" s="18"/>
      <c r="B203" s="18" t="s">
        <v>134</v>
      </c>
      <c r="C203" s="45"/>
      <c r="D203" s="46" t="s">
        <v>0</v>
      </c>
      <c r="E203" s="49">
        <f>+E204</f>
        <v>11722.1</v>
      </c>
      <c r="F203" s="49">
        <f>+F204</f>
        <v>11722.1</v>
      </c>
      <c r="G203" s="49">
        <f>+G204</f>
        <v>10726</v>
      </c>
      <c r="H203" s="13">
        <f t="shared" si="22"/>
        <v>91.50237585415583</v>
      </c>
      <c r="I203" s="49">
        <f>+I204</f>
        <v>-996.1000000000004</v>
      </c>
    </row>
    <row r="204" spans="1:9" ht="28.5" customHeight="1" outlineLevel="6">
      <c r="A204" s="18"/>
      <c r="B204" s="18"/>
      <c r="C204" s="31" t="s">
        <v>58</v>
      </c>
      <c r="D204" s="27" t="s">
        <v>59</v>
      </c>
      <c r="E204" s="48">
        <v>11722.1</v>
      </c>
      <c r="F204" s="48">
        <v>11722.1</v>
      </c>
      <c r="G204" s="13">
        <v>10726</v>
      </c>
      <c r="H204" s="13">
        <f t="shared" si="22"/>
        <v>91.50237585415583</v>
      </c>
      <c r="I204" s="13">
        <f>G204-F204</f>
        <v>-996.1000000000004</v>
      </c>
    </row>
    <row r="205" spans="1:9" ht="17.25" customHeight="1" outlineLevel="6">
      <c r="A205" s="18"/>
      <c r="B205" s="18" t="s">
        <v>135</v>
      </c>
      <c r="C205" s="45"/>
      <c r="D205" s="46" t="s">
        <v>1</v>
      </c>
      <c r="E205" s="49">
        <f>+E206</f>
        <v>2459.6</v>
      </c>
      <c r="F205" s="49">
        <f>+F206</f>
        <v>2459.6</v>
      </c>
      <c r="G205" s="49">
        <f>+G206</f>
        <v>2398.5</v>
      </c>
      <c r="H205" s="49">
        <f>+H206</f>
        <v>97.51585623678648</v>
      </c>
      <c r="I205" s="49">
        <f>+I206</f>
        <v>-61.09999999999991</v>
      </c>
    </row>
    <row r="206" spans="1:9" ht="27" customHeight="1" outlineLevel="6">
      <c r="A206" s="18"/>
      <c r="B206" s="18"/>
      <c r="C206" s="31" t="s">
        <v>58</v>
      </c>
      <c r="D206" s="27" t="s">
        <v>59</v>
      </c>
      <c r="E206" s="48">
        <v>2459.6</v>
      </c>
      <c r="F206" s="48">
        <v>2459.6</v>
      </c>
      <c r="G206" s="13">
        <v>2398.5</v>
      </c>
      <c r="H206" s="13">
        <f t="shared" si="22"/>
        <v>97.51585623678648</v>
      </c>
      <c r="I206" s="13">
        <f>G206-F206</f>
        <v>-61.09999999999991</v>
      </c>
    </row>
    <row r="207" spans="1:9" ht="19.5" customHeight="1" outlineLevel="6">
      <c r="A207" s="18"/>
      <c r="B207" s="18" t="s">
        <v>136</v>
      </c>
      <c r="C207" s="45"/>
      <c r="D207" s="46" t="s">
        <v>2</v>
      </c>
      <c r="E207" s="49">
        <f>+E208</f>
        <v>2547.7</v>
      </c>
      <c r="F207" s="49">
        <f>+F208</f>
        <v>2547.7</v>
      </c>
      <c r="G207" s="49">
        <f>+G208</f>
        <v>2470.2</v>
      </c>
      <c r="H207" s="49">
        <f>+H208</f>
        <v>96.95804058562625</v>
      </c>
      <c r="I207" s="49">
        <f>+I208</f>
        <v>-77.5</v>
      </c>
    </row>
    <row r="208" spans="1:9" ht="27" customHeight="1" outlineLevel="6">
      <c r="A208" s="18"/>
      <c r="B208" s="18"/>
      <c r="C208" s="31" t="s">
        <v>58</v>
      </c>
      <c r="D208" s="27" t="s">
        <v>59</v>
      </c>
      <c r="E208" s="48">
        <v>2547.7</v>
      </c>
      <c r="F208" s="48">
        <v>2547.7</v>
      </c>
      <c r="G208" s="13">
        <v>2470.2</v>
      </c>
      <c r="H208" s="13">
        <f t="shared" si="22"/>
        <v>96.95804058562625</v>
      </c>
      <c r="I208" s="13">
        <f>G208-F208</f>
        <v>-77.5</v>
      </c>
    </row>
    <row r="209" spans="1:9" ht="30.75" customHeight="1" outlineLevel="6">
      <c r="A209" s="18"/>
      <c r="B209" s="35" t="s">
        <v>137</v>
      </c>
      <c r="C209" s="31"/>
      <c r="D209" s="79" t="s">
        <v>227</v>
      </c>
      <c r="E209" s="49">
        <f>+E210</f>
        <v>0</v>
      </c>
      <c r="F209" s="49">
        <f>+F210</f>
        <v>1581.4</v>
      </c>
      <c r="G209" s="49">
        <f>+G210</f>
        <v>1581.4</v>
      </c>
      <c r="H209" s="49">
        <f>+H210</f>
        <v>100</v>
      </c>
      <c r="I209" s="49">
        <f>+I210</f>
        <v>0</v>
      </c>
    </row>
    <row r="210" spans="1:9" ht="28.5" customHeight="1" outlineLevel="6">
      <c r="A210" s="18"/>
      <c r="B210" s="35"/>
      <c r="C210" s="31" t="s">
        <v>58</v>
      </c>
      <c r="D210" s="79" t="s">
        <v>59</v>
      </c>
      <c r="E210" s="49">
        <v>0</v>
      </c>
      <c r="F210" s="49">
        <v>1581.4</v>
      </c>
      <c r="G210" s="49">
        <v>1581.4</v>
      </c>
      <c r="H210" s="13">
        <f>G210/F210*100</f>
        <v>100</v>
      </c>
      <c r="I210" s="13">
        <f>G210-F210</f>
        <v>0</v>
      </c>
    </row>
    <row r="211" spans="1:9" ht="25.5" customHeight="1" outlineLevel="6">
      <c r="A211" s="18"/>
      <c r="B211" s="18" t="s">
        <v>192</v>
      </c>
      <c r="C211" s="45"/>
      <c r="D211" s="46" t="s">
        <v>193</v>
      </c>
      <c r="E211" s="48">
        <f>+E212</f>
        <v>0</v>
      </c>
      <c r="F211" s="48">
        <f>+F212</f>
        <v>101.7</v>
      </c>
      <c r="G211" s="48">
        <f>+G212</f>
        <v>101.7</v>
      </c>
      <c r="H211" s="48">
        <f>+H212</f>
        <v>100</v>
      </c>
      <c r="I211" s="48">
        <f>+I212</f>
        <v>0</v>
      </c>
    </row>
    <row r="212" spans="1:9" ht="30" customHeight="1" outlineLevel="6">
      <c r="A212" s="18"/>
      <c r="B212" s="18"/>
      <c r="C212" s="31" t="s">
        <v>58</v>
      </c>
      <c r="D212" s="79" t="s">
        <v>59</v>
      </c>
      <c r="E212" s="49">
        <v>0</v>
      </c>
      <c r="F212" s="49">
        <v>101.7</v>
      </c>
      <c r="G212" s="49">
        <v>101.7</v>
      </c>
      <c r="H212" s="13">
        <f>G212/F212*100</f>
        <v>100</v>
      </c>
      <c r="I212" s="13">
        <f>G212-F212</f>
        <v>0</v>
      </c>
    </row>
    <row r="213" spans="1:9" ht="44.25" customHeight="1" outlineLevel="6">
      <c r="A213" s="18"/>
      <c r="B213" s="18" t="s">
        <v>143</v>
      </c>
      <c r="C213" s="23"/>
      <c r="D213" s="30" t="s">
        <v>144</v>
      </c>
      <c r="E213" s="48">
        <f aca="true" t="shared" si="31" ref="E213:I215">+E214</f>
        <v>1</v>
      </c>
      <c r="F213" s="48">
        <f t="shared" si="31"/>
        <v>2000</v>
      </c>
      <c r="G213" s="48">
        <f t="shared" si="31"/>
        <v>2000</v>
      </c>
      <c r="H213" s="48">
        <f t="shared" si="31"/>
        <v>100</v>
      </c>
      <c r="I213" s="48">
        <f t="shared" si="31"/>
        <v>0</v>
      </c>
    </row>
    <row r="214" spans="1:9" ht="20.25" customHeight="1" outlineLevel="6">
      <c r="A214" s="18"/>
      <c r="B214" s="97" t="s">
        <v>194</v>
      </c>
      <c r="C214" s="45"/>
      <c r="D214" s="85" t="s">
        <v>195</v>
      </c>
      <c r="E214" s="49">
        <f t="shared" si="31"/>
        <v>1</v>
      </c>
      <c r="F214" s="49">
        <f t="shared" si="31"/>
        <v>2000</v>
      </c>
      <c r="G214" s="49">
        <f t="shared" si="31"/>
        <v>2000</v>
      </c>
      <c r="H214" s="49">
        <f t="shared" si="31"/>
        <v>100</v>
      </c>
      <c r="I214" s="49">
        <f t="shared" si="31"/>
        <v>0</v>
      </c>
    </row>
    <row r="215" spans="1:9" ht="17.25" customHeight="1" outlineLevel="6">
      <c r="A215" s="18"/>
      <c r="B215" s="86"/>
      <c r="C215" s="87" t="s">
        <v>50</v>
      </c>
      <c r="D215" s="61" t="s">
        <v>99</v>
      </c>
      <c r="E215" s="49">
        <f t="shared" si="31"/>
        <v>1</v>
      </c>
      <c r="F215" s="49">
        <f t="shared" si="31"/>
        <v>2000</v>
      </c>
      <c r="G215" s="49">
        <f t="shared" si="31"/>
        <v>2000</v>
      </c>
      <c r="H215" s="49">
        <f t="shared" si="31"/>
        <v>100</v>
      </c>
      <c r="I215" s="49">
        <f t="shared" si="31"/>
        <v>0</v>
      </c>
    </row>
    <row r="216" spans="1:9" ht="21" customHeight="1" outlineLevel="6">
      <c r="A216" s="18"/>
      <c r="B216" s="81"/>
      <c r="C216" s="45"/>
      <c r="D216" s="61" t="s">
        <v>228</v>
      </c>
      <c r="E216" s="49">
        <v>1</v>
      </c>
      <c r="F216" s="49">
        <v>2000</v>
      </c>
      <c r="G216" s="49">
        <v>2000</v>
      </c>
      <c r="H216" s="13">
        <f t="shared" si="22"/>
        <v>100</v>
      </c>
      <c r="I216" s="13">
        <f>G216-F216</f>
        <v>0</v>
      </c>
    </row>
    <row r="217" spans="1:9" ht="21" customHeight="1" outlineLevel="6">
      <c r="A217" s="18" t="s">
        <v>229</v>
      </c>
      <c r="B217" s="44"/>
      <c r="C217" s="44"/>
      <c r="D217" s="32" t="s">
        <v>230</v>
      </c>
      <c r="E217" s="48">
        <f aca="true" t="shared" si="32" ref="E217:I220">+E218</f>
        <v>1266.6</v>
      </c>
      <c r="F217" s="48">
        <f t="shared" si="32"/>
        <v>1184.3</v>
      </c>
      <c r="G217" s="48">
        <f t="shared" si="32"/>
        <v>1164.2</v>
      </c>
      <c r="H217" s="48">
        <f t="shared" si="32"/>
        <v>98.3027948999409</v>
      </c>
      <c r="I217" s="48">
        <f t="shared" si="32"/>
        <v>-20.09999999999991</v>
      </c>
    </row>
    <row r="218" spans="1:9" ht="20.25" customHeight="1" outlineLevel="6">
      <c r="A218" s="1"/>
      <c r="B218" s="23" t="s">
        <v>94</v>
      </c>
      <c r="C218" s="23"/>
      <c r="D218" s="24" t="s">
        <v>65</v>
      </c>
      <c r="E218" s="49">
        <f t="shared" si="32"/>
        <v>1266.6</v>
      </c>
      <c r="F218" s="49">
        <f t="shared" si="32"/>
        <v>1184.3</v>
      </c>
      <c r="G218" s="49">
        <f t="shared" si="32"/>
        <v>1164.2</v>
      </c>
      <c r="H218" s="49">
        <f t="shared" si="32"/>
        <v>98.3027948999409</v>
      </c>
      <c r="I218" s="49">
        <f t="shared" si="32"/>
        <v>-20.09999999999991</v>
      </c>
    </row>
    <row r="219" spans="1:9" ht="22.5" customHeight="1" outlineLevel="6">
      <c r="A219" s="18"/>
      <c r="B219" s="18" t="s">
        <v>112</v>
      </c>
      <c r="C219" s="23"/>
      <c r="D219" s="30" t="s">
        <v>82</v>
      </c>
      <c r="E219" s="48">
        <f t="shared" si="32"/>
        <v>1266.6</v>
      </c>
      <c r="F219" s="48">
        <f t="shared" si="32"/>
        <v>1184.3</v>
      </c>
      <c r="G219" s="48">
        <f t="shared" si="32"/>
        <v>1164.2</v>
      </c>
      <c r="H219" s="48">
        <f t="shared" si="32"/>
        <v>98.3027948999409</v>
      </c>
      <c r="I219" s="48">
        <f t="shared" si="32"/>
        <v>-20.09999999999991</v>
      </c>
    </row>
    <row r="220" spans="1:9" ht="17.25" customHeight="1" outlineLevel="6">
      <c r="A220" s="18"/>
      <c r="B220" s="18" t="s">
        <v>140</v>
      </c>
      <c r="C220" s="45"/>
      <c r="D220" s="46" t="s">
        <v>231</v>
      </c>
      <c r="E220" s="49">
        <f t="shared" si="32"/>
        <v>1266.6</v>
      </c>
      <c r="F220" s="49">
        <f t="shared" si="32"/>
        <v>1184.3</v>
      </c>
      <c r="G220" s="49">
        <f t="shared" si="32"/>
        <v>1164.2</v>
      </c>
      <c r="H220" s="49">
        <f t="shared" si="32"/>
        <v>98.3027948999409</v>
      </c>
      <c r="I220" s="49">
        <f t="shared" si="32"/>
        <v>-20.09999999999991</v>
      </c>
    </row>
    <row r="221" spans="1:9" ht="27.75" customHeight="1" outlineLevel="6">
      <c r="A221" s="18"/>
      <c r="B221" s="18"/>
      <c r="C221" s="31" t="s">
        <v>58</v>
      </c>
      <c r="D221" s="27" t="s">
        <v>59</v>
      </c>
      <c r="E221" s="48">
        <v>1266.6</v>
      </c>
      <c r="F221" s="48">
        <v>1184.3</v>
      </c>
      <c r="G221" s="48">
        <v>1164.2</v>
      </c>
      <c r="H221" s="13">
        <f t="shared" si="22"/>
        <v>98.3027948999409</v>
      </c>
      <c r="I221" s="13">
        <f>G221-F221</f>
        <v>-20.09999999999991</v>
      </c>
    </row>
    <row r="222" spans="1:9" ht="21" customHeight="1" outlineLevel="6">
      <c r="A222" s="53" t="s">
        <v>27</v>
      </c>
      <c r="B222" s="53"/>
      <c r="C222" s="53" t="s">
        <v>12</v>
      </c>
      <c r="D222" s="68" t="s">
        <v>28</v>
      </c>
      <c r="E222" s="57">
        <f>+E223+E228</f>
        <v>173.7</v>
      </c>
      <c r="F222" s="57">
        <f>+F223+F228</f>
        <v>173.7</v>
      </c>
      <c r="G222" s="57">
        <f>+G223+G228</f>
        <v>167.6</v>
      </c>
      <c r="H222" s="9">
        <f t="shared" si="22"/>
        <v>96.48819804260219</v>
      </c>
      <c r="I222" s="57">
        <f>+I223+I228</f>
        <v>-6.099999999999994</v>
      </c>
    </row>
    <row r="223" spans="1:9" ht="20.25" customHeight="1" outlineLevel="6">
      <c r="A223" s="1" t="s">
        <v>29</v>
      </c>
      <c r="B223" s="53" t="s">
        <v>12</v>
      </c>
      <c r="C223" s="1" t="s">
        <v>12</v>
      </c>
      <c r="D223" s="30" t="s">
        <v>30</v>
      </c>
      <c r="E223" s="48">
        <f aca="true" t="shared" si="33" ref="E223:I226">+E224</f>
        <v>161.2</v>
      </c>
      <c r="F223" s="48">
        <f t="shared" si="33"/>
        <v>161.2</v>
      </c>
      <c r="G223" s="48">
        <f t="shared" si="33"/>
        <v>155.1</v>
      </c>
      <c r="H223" s="48">
        <f t="shared" si="33"/>
        <v>96.21588089330025</v>
      </c>
      <c r="I223" s="48">
        <f t="shared" si="33"/>
        <v>-6.099999999999994</v>
      </c>
    </row>
    <row r="224" spans="1:9" ht="21" customHeight="1" outlineLevel="6">
      <c r="A224" s="1"/>
      <c r="B224" s="23" t="s">
        <v>94</v>
      </c>
      <c r="C224" s="23"/>
      <c r="D224" s="24" t="s">
        <v>65</v>
      </c>
      <c r="E224" s="49">
        <f t="shared" si="33"/>
        <v>161.2</v>
      </c>
      <c r="F224" s="49">
        <f t="shared" si="33"/>
        <v>161.2</v>
      </c>
      <c r="G224" s="49">
        <f t="shared" si="33"/>
        <v>155.1</v>
      </c>
      <c r="H224" s="49">
        <f t="shared" si="33"/>
        <v>96.21588089330025</v>
      </c>
      <c r="I224" s="49">
        <f t="shared" si="33"/>
        <v>-6.099999999999994</v>
      </c>
    </row>
    <row r="225" spans="1:9" ht="30" customHeight="1" outlineLevel="6">
      <c r="A225" s="1"/>
      <c r="B225" s="1" t="s">
        <v>105</v>
      </c>
      <c r="C225" s="39"/>
      <c r="D225" s="30" t="s">
        <v>106</v>
      </c>
      <c r="E225" s="49">
        <f t="shared" si="33"/>
        <v>161.2</v>
      </c>
      <c r="F225" s="49">
        <f t="shared" si="33"/>
        <v>161.2</v>
      </c>
      <c r="G225" s="49">
        <f t="shared" si="33"/>
        <v>155.1</v>
      </c>
      <c r="H225" s="49">
        <f t="shared" si="33"/>
        <v>96.21588089330025</v>
      </c>
      <c r="I225" s="49">
        <f t="shared" si="33"/>
        <v>-6.099999999999994</v>
      </c>
    </row>
    <row r="226" spans="1:9" ht="29.25" customHeight="1" outlineLevel="6">
      <c r="A226" s="1"/>
      <c r="B226" s="23" t="s">
        <v>138</v>
      </c>
      <c r="C226" s="1"/>
      <c r="D226" s="30" t="s">
        <v>93</v>
      </c>
      <c r="E226" s="48">
        <f t="shared" si="33"/>
        <v>161.2</v>
      </c>
      <c r="F226" s="48">
        <f t="shared" si="33"/>
        <v>161.2</v>
      </c>
      <c r="G226" s="48">
        <f t="shared" si="33"/>
        <v>155.1</v>
      </c>
      <c r="H226" s="48">
        <f t="shared" si="33"/>
        <v>96.21588089330025</v>
      </c>
      <c r="I226" s="48">
        <f t="shared" si="33"/>
        <v>-6.099999999999994</v>
      </c>
    </row>
    <row r="227" spans="1:9" ht="22.5" customHeight="1" outlineLevel="6">
      <c r="A227" s="1"/>
      <c r="B227" s="23"/>
      <c r="C227" s="23" t="s">
        <v>53</v>
      </c>
      <c r="D227" s="30" t="s">
        <v>54</v>
      </c>
      <c r="E227" s="49">
        <v>161.2</v>
      </c>
      <c r="F227" s="49">
        <v>161.2</v>
      </c>
      <c r="G227" s="49">
        <v>155.1</v>
      </c>
      <c r="H227" s="13">
        <f t="shared" si="22"/>
        <v>96.21588089330025</v>
      </c>
      <c r="I227" s="13">
        <f>G227-F227</f>
        <v>-6.099999999999994</v>
      </c>
    </row>
    <row r="228" spans="1:9" ht="22.5" customHeight="1" outlineLevel="6">
      <c r="A228" s="1" t="s">
        <v>31</v>
      </c>
      <c r="B228" s="1"/>
      <c r="C228" s="1"/>
      <c r="D228" s="30" t="s">
        <v>32</v>
      </c>
      <c r="E228" s="49">
        <f aca="true" t="shared" si="34" ref="E228:G231">+E229</f>
        <v>12.5</v>
      </c>
      <c r="F228" s="49">
        <f t="shared" si="34"/>
        <v>12.5</v>
      </c>
      <c r="G228" s="49">
        <f t="shared" si="34"/>
        <v>12.5</v>
      </c>
      <c r="H228" s="13">
        <f t="shared" si="22"/>
        <v>100</v>
      </c>
      <c r="I228" s="49">
        <f>+I229</f>
        <v>0</v>
      </c>
    </row>
    <row r="229" spans="1:9" ht="18.75" customHeight="1" outlineLevel="6">
      <c r="A229" s="1"/>
      <c r="B229" s="23" t="s">
        <v>94</v>
      </c>
      <c r="C229" s="23"/>
      <c r="D229" s="24" t="s">
        <v>65</v>
      </c>
      <c r="E229" s="48">
        <f t="shared" si="34"/>
        <v>12.5</v>
      </c>
      <c r="F229" s="48">
        <f t="shared" si="34"/>
        <v>12.5</v>
      </c>
      <c r="G229" s="48">
        <f t="shared" si="34"/>
        <v>12.5</v>
      </c>
      <c r="H229" s="13">
        <f t="shared" si="22"/>
        <v>100</v>
      </c>
      <c r="I229" s="48">
        <f>+I230</f>
        <v>0</v>
      </c>
    </row>
    <row r="230" spans="1:9" ht="31.5" customHeight="1" outlineLevel="6">
      <c r="A230" s="1"/>
      <c r="B230" s="1" t="s">
        <v>105</v>
      </c>
      <c r="C230" s="39"/>
      <c r="D230" s="30" t="s">
        <v>106</v>
      </c>
      <c r="E230" s="49">
        <f t="shared" si="34"/>
        <v>12.5</v>
      </c>
      <c r="F230" s="49">
        <f t="shared" si="34"/>
        <v>12.5</v>
      </c>
      <c r="G230" s="49">
        <f t="shared" si="34"/>
        <v>12.5</v>
      </c>
      <c r="H230" s="13">
        <f t="shared" si="22"/>
        <v>100</v>
      </c>
      <c r="I230" s="49">
        <f>+I231</f>
        <v>0</v>
      </c>
    </row>
    <row r="231" spans="1:9" ht="52.5" customHeight="1" outlineLevel="6">
      <c r="A231" s="1"/>
      <c r="B231" s="23" t="s">
        <v>232</v>
      </c>
      <c r="C231" s="1"/>
      <c r="D231" s="51" t="s">
        <v>66</v>
      </c>
      <c r="E231" s="48">
        <f t="shared" si="34"/>
        <v>12.5</v>
      </c>
      <c r="F231" s="48">
        <f t="shared" si="34"/>
        <v>12.5</v>
      </c>
      <c r="G231" s="48">
        <f t="shared" si="34"/>
        <v>12.5</v>
      </c>
      <c r="H231" s="13">
        <f t="shared" si="22"/>
        <v>100</v>
      </c>
      <c r="I231" s="48">
        <f>+I232</f>
        <v>0</v>
      </c>
    </row>
    <row r="232" spans="1:9" ht="30" customHeight="1" outlineLevel="6">
      <c r="A232" s="1"/>
      <c r="B232" s="23"/>
      <c r="C232" s="40" t="s">
        <v>58</v>
      </c>
      <c r="D232" s="27" t="s">
        <v>59</v>
      </c>
      <c r="E232" s="49">
        <v>12.5</v>
      </c>
      <c r="F232" s="49">
        <v>12.5</v>
      </c>
      <c r="G232" s="49">
        <v>12.5</v>
      </c>
      <c r="H232" s="13">
        <f aca="true" t="shared" si="35" ref="H232:H256">G232/F232*100</f>
        <v>100</v>
      </c>
      <c r="I232" s="13">
        <f>G232-F232</f>
        <v>0</v>
      </c>
    </row>
    <row r="233" spans="1:9" ht="18" customHeight="1" outlineLevel="6">
      <c r="A233" s="62" t="s">
        <v>33</v>
      </c>
      <c r="B233" s="62"/>
      <c r="C233" s="62"/>
      <c r="D233" s="68" t="s">
        <v>34</v>
      </c>
      <c r="E233" s="99">
        <f>+E234+E251</f>
        <v>2700</v>
      </c>
      <c r="F233" s="99">
        <f>+F234+F251</f>
        <v>3631.0999999999995</v>
      </c>
      <c r="G233" s="99">
        <f>+G234+G251</f>
        <v>3564.2999999999997</v>
      </c>
      <c r="H233" s="9">
        <f t="shared" si="35"/>
        <v>98.16033708793479</v>
      </c>
      <c r="I233" s="99">
        <f>+I234+I251</f>
        <v>-66.79999999999964</v>
      </c>
    </row>
    <row r="234" spans="1:9" ht="18" customHeight="1" outlineLevel="6">
      <c r="A234" s="40" t="s">
        <v>35</v>
      </c>
      <c r="B234" s="40"/>
      <c r="C234" s="40"/>
      <c r="D234" s="47" t="s">
        <v>139</v>
      </c>
      <c r="E234" s="48">
        <f>+E235+E240+E243</f>
        <v>2453</v>
      </c>
      <c r="F234" s="48">
        <f>+F235+F240+F243</f>
        <v>3384.0999999999995</v>
      </c>
      <c r="G234" s="48">
        <f>+G235+G240+G243</f>
        <v>3359.7</v>
      </c>
      <c r="H234" s="13">
        <f t="shared" si="35"/>
        <v>99.27898111757928</v>
      </c>
      <c r="I234" s="48">
        <f>+I235+I240+I243</f>
        <v>-24.399999999999636</v>
      </c>
    </row>
    <row r="235" spans="1:9" s="11" customFormat="1" ht="20.25" customHeight="1" outlineLevel="6">
      <c r="A235" s="40"/>
      <c r="B235" s="69" t="s">
        <v>151</v>
      </c>
      <c r="C235" s="63"/>
      <c r="D235" s="61" t="s">
        <v>233</v>
      </c>
      <c r="E235" s="49">
        <f aca="true" t="shared" si="36" ref="E235:I238">+E236</f>
        <v>102.6</v>
      </c>
      <c r="F235" s="49">
        <f t="shared" si="36"/>
        <v>102.6</v>
      </c>
      <c r="G235" s="49">
        <f t="shared" si="36"/>
        <v>102.6</v>
      </c>
      <c r="H235" s="49">
        <f t="shared" si="36"/>
        <v>100</v>
      </c>
      <c r="I235" s="49">
        <f t="shared" si="36"/>
        <v>0</v>
      </c>
    </row>
    <row r="236" spans="1:9" s="11" customFormat="1" ht="21" customHeight="1" outlineLevel="6">
      <c r="A236" s="1"/>
      <c r="B236" s="18" t="s">
        <v>152</v>
      </c>
      <c r="C236" s="63"/>
      <c r="D236" s="61" t="s">
        <v>234</v>
      </c>
      <c r="E236" s="49">
        <f t="shared" si="36"/>
        <v>102.6</v>
      </c>
      <c r="F236" s="49">
        <f t="shared" si="36"/>
        <v>102.6</v>
      </c>
      <c r="G236" s="49">
        <f t="shared" si="36"/>
        <v>102.6</v>
      </c>
      <c r="H236" s="49">
        <f t="shared" si="36"/>
        <v>100</v>
      </c>
      <c r="I236" s="49">
        <f t="shared" si="36"/>
        <v>0</v>
      </c>
    </row>
    <row r="237" spans="1:9" ht="39" customHeight="1" outlineLevel="6">
      <c r="A237" s="1"/>
      <c r="B237" s="18" t="s">
        <v>235</v>
      </c>
      <c r="C237" s="84"/>
      <c r="D237" s="61" t="s">
        <v>236</v>
      </c>
      <c r="E237" s="49">
        <f t="shared" si="36"/>
        <v>102.6</v>
      </c>
      <c r="F237" s="49">
        <f t="shared" si="36"/>
        <v>102.6</v>
      </c>
      <c r="G237" s="49">
        <f t="shared" si="36"/>
        <v>102.6</v>
      </c>
      <c r="H237" s="49">
        <f t="shared" si="36"/>
        <v>100</v>
      </c>
      <c r="I237" s="49">
        <f t="shared" si="36"/>
        <v>0</v>
      </c>
    </row>
    <row r="238" spans="1:9" ht="31.5" customHeight="1" outlineLevel="6">
      <c r="A238" s="1"/>
      <c r="B238" s="18"/>
      <c r="C238" s="84" t="s">
        <v>58</v>
      </c>
      <c r="D238" s="79" t="s">
        <v>59</v>
      </c>
      <c r="E238" s="48">
        <f t="shared" si="36"/>
        <v>102.6</v>
      </c>
      <c r="F238" s="48">
        <f t="shared" si="36"/>
        <v>102.6</v>
      </c>
      <c r="G238" s="48">
        <f t="shared" si="36"/>
        <v>102.6</v>
      </c>
      <c r="H238" s="48">
        <f t="shared" si="36"/>
        <v>100</v>
      </c>
      <c r="I238" s="48">
        <f t="shared" si="36"/>
        <v>0</v>
      </c>
    </row>
    <row r="239" spans="1:9" ht="42" customHeight="1" outlineLevel="6">
      <c r="A239" s="1"/>
      <c r="B239" s="18"/>
      <c r="C239" s="84"/>
      <c r="D239" s="61" t="s">
        <v>237</v>
      </c>
      <c r="E239" s="48">
        <v>102.6</v>
      </c>
      <c r="F239" s="48">
        <v>102.6</v>
      </c>
      <c r="G239" s="48">
        <v>102.6</v>
      </c>
      <c r="H239" s="13">
        <f t="shared" si="35"/>
        <v>100</v>
      </c>
      <c r="I239" s="13">
        <f>G239-F239</f>
        <v>0</v>
      </c>
    </row>
    <row r="240" spans="1:9" s="11" customFormat="1" ht="65.25" customHeight="1" outlineLevel="6">
      <c r="A240" s="40"/>
      <c r="B240" s="18" t="s">
        <v>196</v>
      </c>
      <c r="C240" s="23"/>
      <c r="D240" s="24" t="s">
        <v>197</v>
      </c>
      <c r="E240" s="49">
        <f aca="true" t="shared" si="37" ref="E240:I241">+E241</f>
        <v>0</v>
      </c>
      <c r="F240" s="49">
        <f t="shared" si="37"/>
        <v>216</v>
      </c>
      <c r="G240" s="49">
        <f t="shared" si="37"/>
        <v>216</v>
      </c>
      <c r="H240" s="49">
        <f t="shared" si="37"/>
        <v>100</v>
      </c>
      <c r="I240" s="49">
        <f t="shared" si="37"/>
        <v>0</v>
      </c>
    </row>
    <row r="241" spans="1:9" ht="30" customHeight="1" outlineLevel="6">
      <c r="A241" s="1"/>
      <c r="B241" s="18" t="s">
        <v>198</v>
      </c>
      <c r="C241" s="45"/>
      <c r="D241" s="46" t="s">
        <v>199</v>
      </c>
      <c r="E241" s="49">
        <f t="shared" si="37"/>
        <v>0</v>
      </c>
      <c r="F241" s="49">
        <f t="shared" si="37"/>
        <v>216</v>
      </c>
      <c r="G241" s="49">
        <f t="shared" si="37"/>
        <v>216</v>
      </c>
      <c r="H241" s="49">
        <f t="shared" si="37"/>
        <v>100</v>
      </c>
      <c r="I241" s="49">
        <f t="shared" si="37"/>
        <v>0</v>
      </c>
    </row>
    <row r="242" spans="1:9" ht="30" customHeight="1" outlineLevel="6">
      <c r="A242" s="1"/>
      <c r="B242" s="98"/>
      <c r="C242" s="40" t="s">
        <v>58</v>
      </c>
      <c r="D242" s="88" t="s">
        <v>59</v>
      </c>
      <c r="E242" s="49">
        <v>0</v>
      </c>
      <c r="F242" s="49">
        <v>216</v>
      </c>
      <c r="G242" s="10">
        <v>216</v>
      </c>
      <c r="H242" s="13">
        <f t="shared" si="35"/>
        <v>100</v>
      </c>
      <c r="I242" s="13">
        <f>G242-F242</f>
        <v>0</v>
      </c>
    </row>
    <row r="243" spans="1:9" ht="18" customHeight="1" outlineLevel="6">
      <c r="A243" s="1"/>
      <c r="B243" s="23" t="s">
        <v>94</v>
      </c>
      <c r="C243" s="23"/>
      <c r="D243" s="24" t="s">
        <v>65</v>
      </c>
      <c r="E243" s="49">
        <f>+E244</f>
        <v>2350.4</v>
      </c>
      <c r="F243" s="49">
        <f>+F244</f>
        <v>3065.4999999999995</v>
      </c>
      <c r="G243" s="49">
        <f>+G244</f>
        <v>3041.1</v>
      </c>
      <c r="H243" s="13">
        <f t="shared" si="35"/>
        <v>99.20404501712609</v>
      </c>
      <c r="I243" s="49">
        <f>+I244</f>
        <v>-24.399999999999636</v>
      </c>
    </row>
    <row r="244" spans="1:9" ht="18.75" customHeight="1" outlineLevel="6">
      <c r="A244" s="1"/>
      <c r="B244" s="18" t="s">
        <v>112</v>
      </c>
      <c r="C244" s="23"/>
      <c r="D244" s="30" t="s">
        <v>82</v>
      </c>
      <c r="E244" s="49">
        <f>+E245+E247+E249</f>
        <v>2350.4</v>
      </c>
      <c r="F244" s="49">
        <f>+F245+F247+F249</f>
        <v>3065.4999999999995</v>
      </c>
      <c r="G244" s="49">
        <f>+G245+G247+G249</f>
        <v>3041.1</v>
      </c>
      <c r="H244" s="13">
        <f t="shared" si="35"/>
        <v>99.20404501712609</v>
      </c>
      <c r="I244" s="49">
        <f>+I245+I247+I249</f>
        <v>-24.399999999999636</v>
      </c>
    </row>
    <row r="245" spans="1:9" ht="21" customHeight="1">
      <c r="A245" s="1"/>
      <c r="B245" s="18" t="s">
        <v>140</v>
      </c>
      <c r="C245" s="45"/>
      <c r="D245" s="46" t="s">
        <v>3</v>
      </c>
      <c r="E245" s="48">
        <f>+E246</f>
        <v>2350.4</v>
      </c>
      <c r="F245" s="48">
        <f>+F246</f>
        <v>2432.7</v>
      </c>
      <c r="G245" s="48">
        <f>+G246</f>
        <v>2408.3</v>
      </c>
      <c r="H245" s="48">
        <f>+H246</f>
        <v>98.9969992189748</v>
      </c>
      <c r="I245" s="48">
        <f>+I246</f>
        <v>-24.399999999999636</v>
      </c>
    </row>
    <row r="246" spans="1:9" ht="27" customHeight="1" outlineLevel="6">
      <c r="A246" s="1"/>
      <c r="B246" s="18"/>
      <c r="C246" s="31" t="s">
        <v>58</v>
      </c>
      <c r="D246" s="27" t="s">
        <v>59</v>
      </c>
      <c r="E246" s="49">
        <v>2350.4</v>
      </c>
      <c r="F246" s="49">
        <v>2432.7</v>
      </c>
      <c r="G246" s="10">
        <v>2408.3</v>
      </c>
      <c r="H246" s="13">
        <f t="shared" si="35"/>
        <v>98.9969992189748</v>
      </c>
      <c r="I246" s="13">
        <f>G246-F246</f>
        <v>-24.399999999999636</v>
      </c>
    </row>
    <row r="247" spans="1:9" ht="27.75" customHeight="1" outlineLevel="6">
      <c r="A247" s="1"/>
      <c r="B247" s="35" t="s">
        <v>137</v>
      </c>
      <c r="C247" s="31"/>
      <c r="D247" s="79" t="s">
        <v>227</v>
      </c>
      <c r="E247" s="48">
        <f>+E248</f>
        <v>0</v>
      </c>
      <c r="F247" s="48">
        <f>+F248</f>
        <v>259.7</v>
      </c>
      <c r="G247" s="48">
        <f>+G248</f>
        <v>259.7</v>
      </c>
      <c r="H247" s="48">
        <f>+H248</f>
        <v>100</v>
      </c>
      <c r="I247" s="48">
        <f>+I248</f>
        <v>0</v>
      </c>
    </row>
    <row r="248" spans="1:9" ht="30.75" customHeight="1" outlineLevel="6">
      <c r="A248" s="1"/>
      <c r="B248" s="35"/>
      <c r="C248" s="31" t="s">
        <v>58</v>
      </c>
      <c r="D248" s="88" t="s">
        <v>59</v>
      </c>
      <c r="E248" s="49">
        <v>0</v>
      </c>
      <c r="F248" s="49">
        <v>259.7</v>
      </c>
      <c r="G248" s="10">
        <v>259.7</v>
      </c>
      <c r="H248" s="13">
        <f t="shared" si="35"/>
        <v>100</v>
      </c>
      <c r="I248" s="13">
        <f>G248-F248</f>
        <v>0</v>
      </c>
    </row>
    <row r="249" spans="1:9" ht="30" customHeight="1" outlineLevel="6">
      <c r="A249" s="1"/>
      <c r="B249" s="18" t="s">
        <v>158</v>
      </c>
      <c r="C249" s="31"/>
      <c r="D249" s="65" t="s">
        <v>159</v>
      </c>
      <c r="E249" s="48">
        <f>+E250</f>
        <v>0</v>
      </c>
      <c r="F249" s="48">
        <f>+F250</f>
        <v>373.1</v>
      </c>
      <c r="G249" s="48">
        <f>+G250</f>
        <v>373.1</v>
      </c>
      <c r="H249" s="48">
        <f>+H250</f>
        <v>100</v>
      </c>
      <c r="I249" s="48">
        <f>+I250</f>
        <v>0</v>
      </c>
    </row>
    <row r="250" spans="1:9" ht="30" customHeight="1" outlineLevel="6">
      <c r="A250" s="1"/>
      <c r="B250" s="18"/>
      <c r="C250" s="31" t="s">
        <v>58</v>
      </c>
      <c r="D250" s="65" t="s">
        <v>59</v>
      </c>
      <c r="E250" s="49">
        <v>0</v>
      </c>
      <c r="F250" s="49">
        <v>373.1</v>
      </c>
      <c r="G250" s="10">
        <v>373.1</v>
      </c>
      <c r="H250" s="13">
        <f t="shared" si="35"/>
        <v>100</v>
      </c>
      <c r="I250" s="13">
        <f>G250-F250</f>
        <v>0</v>
      </c>
    </row>
    <row r="251" spans="1:9" ht="21" customHeight="1" outlineLevel="6">
      <c r="A251" s="40" t="s">
        <v>36</v>
      </c>
      <c r="B251" s="40"/>
      <c r="C251" s="40"/>
      <c r="D251" s="47" t="s">
        <v>37</v>
      </c>
      <c r="E251" s="48">
        <f aca="true" t="shared" si="38" ref="E251:I254">+E252</f>
        <v>247</v>
      </c>
      <c r="F251" s="48">
        <f t="shared" si="38"/>
        <v>247</v>
      </c>
      <c r="G251" s="48">
        <f t="shared" si="38"/>
        <v>204.6</v>
      </c>
      <c r="H251" s="48">
        <f t="shared" si="38"/>
        <v>82.83400809716599</v>
      </c>
      <c r="I251" s="48">
        <f t="shared" si="38"/>
        <v>-42.400000000000006</v>
      </c>
    </row>
    <row r="252" spans="1:9" ht="21" customHeight="1" outlineLevel="6">
      <c r="A252" s="1"/>
      <c r="B252" s="23" t="s">
        <v>94</v>
      </c>
      <c r="C252" s="23"/>
      <c r="D252" s="24" t="s">
        <v>65</v>
      </c>
      <c r="E252" s="49">
        <f t="shared" si="38"/>
        <v>247</v>
      </c>
      <c r="F252" s="49">
        <f t="shared" si="38"/>
        <v>247</v>
      </c>
      <c r="G252" s="49">
        <f t="shared" si="38"/>
        <v>204.6</v>
      </c>
      <c r="H252" s="49">
        <f t="shared" si="38"/>
        <v>82.83400809716599</v>
      </c>
      <c r="I252" s="49">
        <f t="shared" si="38"/>
        <v>-42.400000000000006</v>
      </c>
    </row>
    <row r="253" spans="1:9" ht="20.25" customHeight="1" outlineLevel="6">
      <c r="A253" s="1"/>
      <c r="B253" s="18" t="s">
        <v>112</v>
      </c>
      <c r="C253" s="23"/>
      <c r="D253" s="30" t="s">
        <v>82</v>
      </c>
      <c r="E253" s="48">
        <f t="shared" si="38"/>
        <v>247</v>
      </c>
      <c r="F253" s="48">
        <f t="shared" si="38"/>
        <v>247</v>
      </c>
      <c r="G253" s="48">
        <f t="shared" si="38"/>
        <v>204.6</v>
      </c>
      <c r="H253" s="48">
        <f t="shared" si="38"/>
        <v>82.83400809716599</v>
      </c>
      <c r="I253" s="48">
        <f t="shared" si="38"/>
        <v>-42.400000000000006</v>
      </c>
    </row>
    <row r="254" spans="1:9" ht="19.5" customHeight="1" outlineLevel="6">
      <c r="A254" s="1"/>
      <c r="B254" s="18" t="s">
        <v>140</v>
      </c>
      <c r="C254" s="45"/>
      <c r="D254" s="46" t="s">
        <v>3</v>
      </c>
      <c r="E254" s="49">
        <f t="shared" si="38"/>
        <v>247</v>
      </c>
      <c r="F254" s="49">
        <f t="shared" si="38"/>
        <v>247</v>
      </c>
      <c r="G254" s="49">
        <f t="shared" si="38"/>
        <v>204.6</v>
      </c>
      <c r="H254" s="49">
        <f t="shared" si="38"/>
        <v>82.83400809716599</v>
      </c>
      <c r="I254" s="49">
        <f t="shared" si="38"/>
        <v>-42.400000000000006</v>
      </c>
    </row>
    <row r="255" spans="1:9" ht="27.75" customHeight="1" outlineLevel="6">
      <c r="A255" s="1"/>
      <c r="B255" s="18"/>
      <c r="C255" s="31" t="s">
        <v>58</v>
      </c>
      <c r="D255" s="27" t="s">
        <v>59</v>
      </c>
      <c r="E255" s="48">
        <v>247</v>
      </c>
      <c r="F255" s="48">
        <v>247</v>
      </c>
      <c r="G255" s="48">
        <v>204.6</v>
      </c>
      <c r="H255" s="13">
        <f t="shared" si="35"/>
        <v>82.83400809716599</v>
      </c>
      <c r="I255" s="13">
        <f>G255-F255</f>
        <v>-42.400000000000006</v>
      </c>
    </row>
    <row r="256" spans="1:9" ht="24.75" customHeight="1" outlineLevel="6">
      <c r="A256" s="1"/>
      <c r="B256" s="18"/>
      <c r="C256" s="31"/>
      <c r="D256" s="76" t="s">
        <v>160</v>
      </c>
      <c r="E256" s="57">
        <f>+E12+E72+E98+E129+E194+E222+E233</f>
        <v>50236.899999999994</v>
      </c>
      <c r="F256" s="57">
        <f>+F12+F98+F129+F194+F222+F233</f>
        <v>95153.2</v>
      </c>
      <c r="G256" s="57">
        <f>+G12+G98+G129+G194+G222+G233</f>
        <v>85446.20000000001</v>
      </c>
      <c r="H256" s="9">
        <f t="shared" si="35"/>
        <v>89.79855643320457</v>
      </c>
      <c r="I256" s="57">
        <f>+I12+I98+I129+I194+I222+I233</f>
        <v>-9707.000000000005</v>
      </c>
    </row>
    <row r="257" spans="5:9" ht="15" customHeight="1">
      <c r="E257" s="19"/>
      <c r="F257" s="19"/>
      <c r="G257" s="19"/>
      <c r="H257" s="19"/>
      <c r="I257" s="19"/>
    </row>
    <row r="258" spans="5:9" ht="15" customHeight="1">
      <c r="E258" s="20"/>
      <c r="F258" s="20"/>
      <c r="G258" s="20"/>
      <c r="H258" s="20"/>
      <c r="I258" s="20"/>
    </row>
    <row r="259" spans="5:9" ht="15.75" customHeight="1">
      <c r="E259" s="20"/>
      <c r="F259" s="20"/>
      <c r="G259" s="20"/>
      <c r="H259" s="20"/>
      <c r="I259" s="20"/>
    </row>
    <row r="260" spans="5:9" ht="13.5" customHeight="1">
      <c r="E260" s="20"/>
      <c r="F260" s="20"/>
      <c r="G260" s="20"/>
      <c r="H260" s="20"/>
      <c r="I260" s="20"/>
    </row>
    <row r="261" spans="5:9" ht="12.75">
      <c r="E261" s="20"/>
      <c r="F261" s="20"/>
      <c r="G261" s="20"/>
      <c r="H261" s="20"/>
      <c r="I261" s="20"/>
    </row>
    <row r="262" spans="5:9" ht="12.75">
      <c r="E262" s="20"/>
      <c r="F262" s="20"/>
      <c r="G262" s="20"/>
      <c r="H262" s="20"/>
      <c r="I262" s="20"/>
    </row>
    <row r="263" spans="5:9" ht="12.75">
      <c r="E263" s="20"/>
      <c r="F263" s="20"/>
      <c r="G263" s="20"/>
      <c r="H263" s="20"/>
      <c r="I263" s="20"/>
    </row>
    <row r="264" spans="5:9" ht="12.75">
      <c r="E264" s="20"/>
      <c r="F264" s="20"/>
      <c r="G264" s="20"/>
      <c r="H264" s="20"/>
      <c r="I264" s="20"/>
    </row>
    <row r="265" spans="5:9" ht="12.75">
      <c r="E265" s="20"/>
      <c r="F265" s="20"/>
      <c r="G265" s="20"/>
      <c r="H265" s="20"/>
      <c r="I265" s="20"/>
    </row>
    <row r="266" spans="5:9" ht="12.75">
      <c r="E266" s="20"/>
      <c r="F266" s="20"/>
      <c r="G266" s="20"/>
      <c r="H266" s="20"/>
      <c r="I266" s="20"/>
    </row>
    <row r="267" spans="5:9" ht="12.75">
      <c r="E267" s="20"/>
      <c r="F267" s="20"/>
      <c r="G267" s="20"/>
      <c r="H267" s="20"/>
      <c r="I267" s="20"/>
    </row>
    <row r="268" spans="5:9" ht="12.75">
      <c r="E268" s="20"/>
      <c r="F268" s="20"/>
      <c r="G268" s="20"/>
      <c r="H268" s="20"/>
      <c r="I268" s="20"/>
    </row>
    <row r="269" spans="5:9" ht="12.75">
      <c r="E269" s="20"/>
      <c r="F269" s="20"/>
      <c r="G269" s="20"/>
      <c r="H269" s="20"/>
      <c r="I269" s="20"/>
    </row>
    <row r="270" spans="5:9" ht="12.75">
      <c r="E270" s="20"/>
      <c r="F270" s="20"/>
      <c r="G270" s="20"/>
      <c r="H270" s="20"/>
      <c r="I270" s="20"/>
    </row>
    <row r="271" spans="5:9" ht="12.75">
      <c r="E271" s="20"/>
      <c r="F271" s="20"/>
      <c r="G271" s="20"/>
      <c r="H271" s="20"/>
      <c r="I271" s="20"/>
    </row>
    <row r="272" spans="5:9" ht="12.75">
      <c r="E272" s="20"/>
      <c r="F272" s="20"/>
      <c r="G272" s="20"/>
      <c r="H272" s="20"/>
      <c r="I272" s="20"/>
    </row>
    <row r="273" spans="5:9" ht="12.75">
      <c r="E273" s="20"/>
      <c r="F273" s="20"/>
      <c r="G273" s="20"/>
      <c r="H273" s="20"/>
      <c r="I273" s="20"/>
    </row>
    <row r="274" spans="5:9" ht="12.75">
      <c r="E274" s="20"/>
      <c r="F274" s="20"/>
      <c r="G274" s="20"/>
      <c r="H274" s="20"/>
      <c r="I274" s="20"/>
    </row>
    <row r="275" spans="5:9" ht="12.75">
      <c r="E275" s="20"/>
      <c r="F275" s="20"/>
      <c r="G275" s="20"/>
      <c r="H275" s="20"/>
      <c r="I275" s="20"/>
    </row>
    <row r="276" spans="5:9" ht="12.75">
      <c r="E276" s="20"/>
      <c r="F276" s="20"/>
      <c r="G276" s="20"/>
      <c r="H276" s="20"/>
      <c r="I276" s="20"/>
    </row>
    <row r="277" spans="5:9" ht="12.75">
      <c r="E277" s="20"/>
      <c r="F277" s="20"/>
      <c r="G277" s="20"/>
      <c r="H277" s="20"/>
      <c r="I277" s="20"/>
    </row>
    <row r="278" spans="5:9" ht="12.75">
      <c r="E278" s="20"/>
      <c r="F278" s="20"/>
      <c r="G278" s="20"/>
      <c r="H278" s="20"/>
      <c r="I278" s="20"/>
    </row>
    <row r="279" spans="5:9" ht="12.75">
      <c r="E279" s="20"/>
      <c r="F279" s="20"/>
      <c r="G279" s="20"/>
      <c r="H279" s="20"/>
      <c r="I279" s="20"/>
    </row>
    <row r="280" spans="5:9" ht="12.75">
      <c r="E280" s="20"/>
      <c r="F280" s="20"/>
      <c r="G280" s="20"/>
      <c r="H280" s="20"/>
      <c r="I280" s="20"/>
    </row>
    <row r="281" spans="5:9" ht="12.75">
      <c r="E281" s="20"/>
      <c r="F281" s="20"/>
      <c r="G281" s="20"/>
      <c r="H281" s="20"/>
      <c r="I281" s="20"/>
    </row>
    <row r="282" spans="5:9" ht="12.75">
      <c r="E282" s="20"/>
      <c r="F282" s="20"/>
      <c r="G282" s="20"/>
      <c r="H282" s="20"/>
      <c r="I282" s="20"/>
    </row>
    <row r="283" spans="5:9" ht="12.75">
      <c r="E283" s="20"/>
      <c r="F283" s="20"/>
      <c r="G283" s="20"/>
      <c r="H283" s="20"/>
      <c r="I283" s="20"/>
    </row>
    <row r="284" spans="5:9" ht="12.75">
      <c r="E284" s="20"/>
      <c r="F284" s="20"/>
      <c r="G284" s="20"/>
      <c r="H284" s="20"/>
      <c r="I284" s="20"/>
    </row>
    <row r="285" spans="5:9" ht="12.75">
      <c r="E285" s="20"/>
      <c r="F285" s="20"/>
      <c r="G285" s="20"/>
      <c r="H285" s="20"/>
      <c r="I285" s="20"/>
    </row>
    <row r="286" spans="5:9" ht="12.75">
      <c r="E286" s="20"/>
      <c r="F286" s="20"/>
      <c r="G286" s="20"/>
      <c r="H286" s="20"/>
      <c r="I286" s="20"/>
    </row>
    <row r="287" spans="5:9" ht="12.75">
      <c r="E287" s="20"/>
      <c r="F287" s="20"/>
      <c r="G287" s="20"/>
      <c r="H287" s="20"/>
      <c r="I287" s="20"/>
    </row>
    <row r="288" spans="5:9" ht="12.75">
      <c r="E288" s="20"/>
      <c r="F288" s="20"/>
      <c r="G288" s="20"/>
      <c r="H288" s="20"/>
      <c r="I288" s="20"/>
    </row>
    <row r="289" spans="5:9" ht="12.75">
      <c r="E289" s="20"/>
      <c r="F289" s="20"/>
      <c r="G289" s="20"/>
      <c r="H289" s="20"/>
      <c r="I289" s="20"/>
    </row>
    <row r="290" spans="5:9" ht="12.75">
      <c r="E290" s="20"/>
      <c r="F290" s="20"/>
      <c r="G290" s="20"/>
      <c r="H290" s="20"/>
      <c r="I290" s="20"/>
    </row>
    <row r="291" spans="5:9" ht="12.75">
      <c r="E291" s="20"/>
      <c r="F291" s="20"/>
      <c r="G291" s="20"/>
      <c r="H291" s="20"/>
      <c r="I291" s="20"/>
    </row>
    <row r="292" spans="5:9" ht="12.75">
      <c r="E292" s="20"/>
      <c r="F292" s="20"/>
      <c r="G292" s="20"/>
      <c r="H292" s="20"/>
      <c r="I292" s="20"/>
    </row>
    <row r="293" spans="5:9" ht="12.75">
      <c r="E293" s="20"/>
      <c r="F293" s="20"/>
      <c r="G293" s="20"/>
      <c r="H293" s="20"/>
      <c r="I293" s="20"/>
    </row>
    <row r="294" spans="5:9" ht="12.75">
      <c r="E294" s="20"/>
      <c r="F294" s="20"/>
      <c r="G294" s="20"/>
      <c r="H294" s="20"/>
      <c r="I294" s="20"/>
    </row>
    <row r="295" spans="5:9" ht="12.75">
      <c r="E295" s="20"/>
      <c r="F295" s="20"/>
      <c r="G295" s="20"/>
      <c r="H295" s="20"/>
      <c r="I295" s="20"/>
    </row>
    <row r="296" spans="5:9" ht="12.75">
      <c r="E296" s="20"/>
      <c r="F296" s="20"/>
      <c r="G296" s="20"/>
      <c r="H296" s="20"/>
      <c r="I296" s="20"/>
    </row>
    <row r="297" spans="5:9" ht="12.75">
      <c r="E297" s="20"/>
      <c r="F297" s="20"/>
      <c r="G297" s="20"/>
      <c r="H297" s="20"/>
      <c r="I297" s="20"/>
    </row>
    <row r="298" spans="5:9" ht="12.75">
      <c r="E298" s="20"/>
      <c r="F298" s="20"/>
      <c r="G298" s="20"/>
      <c r="H298" s="20"/>
      <c r="I298" s="20"/>
    </row>
    <row r="299" spans="5:9" ht="12.75">
      <c r="E299" s="20"/>
      <c r="F299" s="20"/>
      <c r="G299" s="20"/>
      <c r="H299" s="20"/>
      <c r="I299" s="20"/>
    </row>
    <row r="300" spans="5:9" ht="12.75">
      <c r="E300" s="20"/>
      <c r="F300" s="20"/>
      <c r="G300" s="20"/>
      <c r="H300" s="20"/>
      <c r="I300" s="20"/>
    </row>
    <row r="301" spans="5:9" ht="12.75">
      <c r="E301" s="20"/>
      <c r="F301" s="20"/>
      <c r="G301" s="20"/>
      <c r="H301" s="20"/>
      <c r="I301" s="20"/>
    </row>
    <row r="302" spans="5:9" ht="12.75">
      <c r="E302" s="20"/>
      <c r="F302" s="20"/>
      <c r="G302" s="20"/>
      <c r="H302" s="20"/>
      <c r="I302" s="20"/>
    </row>
    <row r="303" spans="5:9" ht="12.75">
      <c r="E303" s="20"/>
      <c r="F303" s="20"/>
      <c r="G303" s="20"/>
      <c r="H303" s="20"/>
      <c r="I303" s="20"/>
    </row>
    <row r="304" spans="5:9" ht="12.75">
      <c r="E304" s="20"/>
      <c r="F304" s="20"/>
      <c r="G304" s="20"/>
      <c r="H304" s="20"/>
      <c r="I304" s="20"/>
    </row>
    <row r="305" spans="5:9" ht="12.75">
      <c r="E305" s="20"/>
      <c r="F305" s="20"/>
      <c r="G305" s="20"/>
      <c r="H305" s="20"/>
      <c r="I305" s="20"/>
    </row>
    <row r="306" spans="5:9" ht="12.75">
      <c r="E306" s="20"/>
      <c r="F306" s="20"/>
      <c r="G306" s="20"/>
      <c r="H306" s="20"/>
      <c r="I306" s="20"/>
    </row>
    <row r="307" spans="5:9" ht="12.75">
      <c r="E307" s="20"/>
      <c r="F307" s="20"/>
      <c r="G307" s="20"/>
      <c r="H307" s="20"/>
      <c r="I307" s="20"/>
    </row>
    <row r="308" spans="5:9" ht="12.75">
      <c r="E308" s="20"/>
      <c r="F308" s="20"/>
      <c r="G308" s="20"/>
      <c r="H308" s="20"/>
      <c r="I308" s="20"/>
    </row>
    <row r="309" spans="5:9" ht="12.75">
      <c r="E309" s="20"/>
      <c r="F309" s="20"/>
      <c r="G309" s="20"/>
      <c r="H309" s="20"/>
      <c r="I309" s="20"/>
    </row>
    <row r="310" spans="5:9" ht="12.75">
      <c r="E310" s="20"/>
      <c r="F310" s="20"/>
      <c r="G310" s="20"/>
      <c r="H310" s="20"/>
      <c r="I310" s="20"/>
    </row>
    <row r="311" spans="5:9" ht="12.75">
      <c r="E311" s="20"/>
      <c r="F311" s="20"/>
      <c r="G311" s="20"/>
      <c r="H311" s="20"/>
      <c r="I311" s="20"/>
    </row>
    <row r="312" spans="5:9" ht="12.75">
      <c r="E312" s="21"/>
      <c r="F312" s="21"/>
      <c r="G312" s="21"/>
      <c r="H312" s="21"/>
      <c r="I312" s="21"/>
    </row>
    <row r="313" spans="5:9" ht="12.75">
      <c r="E313" s="21"/>
      <c r="F313" s="21"/>
      <c r="G313" s="21"/>
      <c r="H313" s="21"/>
      <c r="I313" s="21"/>
    </row>
    <row r="314" spans="5:9" ht="12.75">
      <c r="E314" s="21"/>
      <c r="F314" s="21"/>
      <c r="G314" s="21"/>
      <c r="H314" s="21"/>
      <c r="I314" s="21"/>
    </row>
    <row r="315" spans="5:9" ht="12.75">
      <c r="E315" s="21"/>
      <c r="F315" s="21"/>
      <c r="G315" s="21"/>
      <c r="H315" s="21"/>
      <c r="I315" s="21"/>
    </row>
    <row r="316" spans="5:9" ht="12.75">
      <c r="E316" s="21"/>
      <c r="F316" s="21"/>
      <c r="G316" s="21"/>
      <c r="H316" s="21"/>
      <c r="I316" s="21"/>
    </row>
    <row r="317" spans="5:9" ht="12.75">
      <c r="E317" s="21"/>
      <c r="F317" s="21"/>
      <c r="G317" s="21"/>
      <c r="H317" s="21"/>
      <c r="I317" s="21"/>
    </row>
    <row r="318" spans="5:9" ht="12.75">
      <c r="E318" s="21"/>
      <c r="F318" s="21"/>
      <c r="G318" s="21"/>
      <c r="H318" s="21"/>
      <c r="I318" s="21"/>
    </row>
    <row r="319" spans="5:9" ht="12.75">
      <c r="E319" s="21"/>
      <c r="F319" s="21"/>
      <c r="G319" s="21"/>
      <c r="H319" s="21"/>
      <c r="I319" s="21"/>
    </row>
    <row r="320" spans="5:9" ht="12.75">
      <c r="E320" s="21"/>
      <c r="F320" s="21"/>
      <c r="G320" s="21"/>
      <c r="H320" s="21"/>
      <c r="I320" s="21"/>
    </row>
    <row r="321" spans="5:9" ht="12.75">
      <c r="E321" s="21"/>
      <c r="F321" s="21"/>
      <c r="G321" s="21"/>
      <c r="H321" s="21"/>
      <c r="I321" s="21"/>
    </row>
    <row r="322" spans="5:9" ht="12.75">
      <c r="E322" s="21"/>
      <c r="F322" s="21"/>
      <c r="G322" s="21"/>
      <c r="H322" s="21"/>
      <c r="I322" s="21"/>
    </row>
    <row r="323" spans="5:9" ht="12.75">
      <c r="E323" s="21"/>
      <c r="F323" s="21"/>
      <c r="G323" s="21"/>
      <c r="H323" s="21"/>
      <c r="I323" s="21"/>
    </row>
    <row r="324" spans="5:9" ht="12.75">
      <c r="E324" s="21"/>
      <c r="F324" s="21"/>
      <c r="G324" s="21"/>
      <c r="H324" s="21"/>
      <c r="I324" s="21"/>
    </row>
    <row r="325" spans="5:9" ht="12.75">
      <c r="E325" s="21"/>
      <c r="F325" s="21"/>
      <c r="G325" s="21"/>
      <c r="H325" s="21"/>
      <c r="I325" s="21"/>
    </row>
    <row r="326" spans="5:9" ht="12.75">
      <c r="E326" s="21"/>
      <c r="F326" s="21"/>
      <c r="G326" s="21"/>
      <c r="H326" s="21"/>
      <c r="I326" s="21"/>
    </row>
    <row r="327" spans="5:9" ht="12.75">
      <c r="E327" s="21"/>
      <c r="F327" s="21"/>
      <c r="G327" s="21"/>
      <c r="H327" s="21"/>
      <c r="I327" s="21"/>
    </row>
    <row r="328" spans="5:9" ht="12.75">
      <c r="E328" s="21"/>
      <c r="F328" s="21"/>
      <c r="G328" s="21"/>
      <c r="H328" s="21"/>
      <c r="I328" s="21"/>
    </row>
    <row r="329" spans="5:9" ht="12.75">
      <c r="E329" s="21"/>
      <c r="F329" s="21"/>
      <c r="G329" s="21"/>
      <c r="H329" s="21"/>
      <c r="I329" s="21"/>
    </row>
    <row r="330" spans="5:9" ht="12.75">
      <c r="E330" s="21"/>
      <c r="F330" s="21"/>
      <c r="G330" s="21"/>
      <c r="H330" s="21"/>
      <c r="I330" s="21"/>
    </row>
    <row r="331" spans="5:9" ht="12.75">
      <c r="E331" s="21"/>
      <c r="F331" s="21"/>
      <c r="G331" s="21"/>
      <c r="H331" s="21"/>
      <c r="I331" s="21"/>
    </row>
    <row r="332" spans="5:9" ht="12.75">
      <c r="E332" s="21"/>
      <c r="F332" s="21"/>
      <c r="G332" s="21"/>
      <c r="H332" s="21"/>
      <c r="I332" s="21"/>
    </row>
    <row r="333" spans="5:9" ht="12.75">
      <c r="E333" s="21"/>
      <c r="F333" s="21"/>
      <c r="G333" s="21"/>
      <c r="H333" s="21"/>
      <c r="I333" s="21"/>
    </row>
    <row r="334" spans="5:9" ht="12.75">
      <c r="E334" s="21"/>
      <c r="F334" s="21"/>
      <c r="G334" s="21"/>
      <c r="H334" s="21"/>
      <c r="I334" s="21"/>
    </row>
    <row r="335" spans="5:9" ht="12.75">
      <c r="E335" s="21"/>
      <c r="F335" s="21"/>
      <c r="G335" s="21"/>
      <c r="H335" s="21"/>
      <c r="I335" s="21"/>
    </row>
    <row r="336" spans="5:9" ht="12.75">
      <c r="E336" s="21"/>
      <c r="F336" s="21"/>
      <c r="G336" s="21"/>
      <c r="H336" s="21"/>
      <c r="I336" s="21"/>
    </row>
    <row r="337" spans="5:9" ht="12.75">
      <c r="E337" s="21"/>
      <c r="F337" s="21"/>
      <c r="G337" s="21"/>
      <c r="H337" s="21"/>
      <c r="I337" s="21"/>
    </row>
    <row r="338" spans="5:9" ht="12.75">
      <c r="E338" s="21"/>
      <c r="F338" s="21"/>
      <c r="G338" s="21"/>
      <c r="H338" s="21"/>
      <c r="I338" s="21"/>
    </row>
    <row r="339" spans="5:9" ht="12.75">
      <c r="E339" s="21"/>
      <c r="F339" s="21"/>
      <c r="G339" s="21"/>
      <c r="H339" s="21"/>
      <c r="I339" s="21"/>
    </row>
    <row r="340" spans="5:9" ht="12.75">
      <c r="E340" s="21"/>
      <c r="F340" s="21"/>
      <c r="G340" s="21"/>
      <c r="H340" s="21"/>
      <c r="I340" s="21"/>
    </row>
    <row r="341" spans="5:9" ht="12.75">
      <c r="E341" s="21"/>
      <c r="F341" s="21"/>
      <c r="G341" s="21"/>
      <c r="H341" s="21"/>
      <c r="I341" s="21"/>
    </row>
    <row r="342" spans="5:9" ht="12.75">
      <c r="E342" s="21"/>
      <c r="F342" s="21"/>
      <c r="G342" s="21"/>
      <c r="H342" s="21"/>
      <c r="I342" s="21"/>
    </row>
    <row r="343" spans="5:9" ht="12.75">
      <c r="E343" s="21"/>
      <c r="F343" s="21"/>
      <c r="G343" s="21"/>
      <c r="H343" s="21"/>
      <c r="I343" s="21"/>
    </row>
    <row r="344" spans="5:9" ht="12.75">
      <c r="E344" s="21"/>
      <c r="F344" s="21"/>
      <c r="G344" s="21"/>
      <c r="H344" s="21"/>
      <c r="I344" s="21"/>
    </row>
    <row r="345" spans="5:9" ht="12.75">
      <c r="E345" s="21"/>
      <c r="F345" s="21"/>
      <c r="G345" s="21"/>
      <c r="H345" s="21"/>
      <c r="I345" s="21"/>
    </row>
    <row r="346" spans="5:9" ht="12.75">
      <c r="E346" s="21"/>
      <c r="F346" s="21"/>
      <c r="G346" s="21"/>
      <c r="H346" s="21"/>
      <c r="I346" s="21"/>
    </row>
    <row r="347" spans="5:9" ht="12.75">
      <c r="E347" s="21"/>
      <c r="F347" s="21"/>
      <c r="G347" s="21"/>
      <c r="H347" s="21"/>
      <c r="I347" s="21"/>
    </row>
    <row r="348" spans="5:9" ht="12.75">
      <c r="E348" s="21"/>
      <c r="F348" s="21"/>
      <c r="G348" s="21"/>
      <c r="H348" s="21"/>
      <c r="I348" s="21"/>
    </row>
    <row r="349" spans="5:9" ht="12.75">
      <c r="E349" s="21"/>
      <c r="F349" s="21"/>
      <c r="G349" s="21"/>
      <c r="H349" s="21"/>
      <c r="I349" s="21"/>
    </row>
    <row r="350" spans="5:9" ht="12.75">
      <c r="E350" s="21"/>
      <c r="F350" s="21"/>
      <c r="G350" s="21"/>
      <c r="H350" s="21"/>
      <c r="I350" s="21"/>
    </row>
    <row r="351" spans="5:9" ht="12.75">
      <c r="E351" s="21"/>
      <c r="F351" s="21"/>
      <c r="G351" s="21"/>
      <c r="H351" s="21"/>
      <c r="I351" s="21"/>
    </row>
    <row r="352" spans="5:9" ht="12.75">
      <c r="E352" s="21"/>
      <c r="F352" s="21"/>
      <c r="G352" s="21"/>
      <c r="H352" s="21"/>
      <c r="I352" s="21"/>
    </row>
    <row r="353" spans="5:9" ht="12.75">
      <c r="E353" s="21"/>
      <c r="F353" s="21"/>
      <c r="G353" s="21"/>
      <c r="H353" s="21"/>
      <c r="I353" s="21"/>
    </row>
    <row r="354" spans="5:9" ht="12.75">
      <c r="E354" s="21"/>
      <c r="F354" s="21"/>
      <c r="G354" s="21"/>
      <c r="H354" s="21"/>
      <c r="I354" s="21"/>
    </row>
    <row r="355" spans="5:9" ht="12.75">
      <c r="E355" s="21"/>
      <c r="F355" s="21"/>
      <c r="G355" s="21"/>
      <c r="H355" s="21"/>
      <c r="I355" s="21"/>
    </row>
    <row r="356" spans="5:9" ht="12.75">
      <c r="E356" s="21"/>
      <c r="F356" s="21"/>
      <c r="G356" s="21"/>
      <c r="H356" s="21"/>
      <c r="I356" s="21"/>
    </row>
    <row r="357" spans="5:9" ht="12.75">
      <c r="E357" s="21"/>
      <c r="F357" s="21"/>
      <c r="G357" s="21"/>
      <c r="H357" s="21"/>
      <c r="I357" s="21"/>
    </row>
    <row r="358" spans="5:9" ht="12.75">
      <c r="E358" s="21"/>
      <c r="F358" s="21"/>
      <c r="G358" s="21"/>
      <c r="H358" s="21"/>
      <c r="I358" s="21"/>
    </row>
    <row r="359" spans="5:9" ht="12.75">
      <c r="E359" s="21"/>
      <c r="F359" s="21"/>
      <c r="G359" s="21"/>
      <c r="H359" s="21"/>
      <c r="I359" s="21"/>
    </row>
    <row r="360" spans="5:9" ht="12.75">
      <c r="E360" s="21"/>
      <c r="F360" s="21"/>
      <c r="G360" s="21"/>
      <c r="H360" s="21"/>
      <c r="I360" s="21"/>
    </row>
    <row r="361" spans="5:9" ht="12.75">
      <c r="E361" s="21"/>
      <c r="F361" s="21"/>
      <c r="G361" s="21"/>
      <c r="H361" s="21"/>
      <c r="I361" s="21"/>
    </row>
    <row r="362" spans="5:9" ht="12.75">
      <c r="E362" s="21"/>
      <c r="F362" s="21"/>
      <c r="G362" s="21"/>
      <c r="H362" s="21"/>
      <c r="I362" s="21"/>
    </row>
    <row r="363" spans="5:9" ht="12.75">
      <c r="E363" s="21"/>
      <c r="F363" s="21"/>
      <c r="G363" s="21"/>
      <c r="H363" s="21"/>
      <c r="I363" s="21"/>
    </row>
    <row r="364" spans="5:9" ht="12.75">
      <c r="E364" s="21"/>
      <c r="F364" s="21"/>
      <c r="G364" s="21"/>
      <c r="H364" s="21"/>
      <c r="I364" s="21"/>
    </row>
    <row r="365" spans="5:9" ht="12.75">
      <c r="E365" s="21"/>
      <c r="F365" s="21"/>
      <c r="G365" s="21"/>
      <c r="H365" s="21"/>
      <c r="I365" s="21"/>
    </row>
    <row r="366" spans="5:9" ht="12.75">
      <c r="E366" s="21"/>
      <c r="F366" s="21"/>
      <c r="G366" s="21"/>
      <c r="H366" s="21"/>
      <c r="I366" s="21"/>
    </row>
    <row r="367" spans="5:9" ht="12.75">
      <c r="E367" s="21"/>
      <c r="F367" s="21"/>
      <c r="G367" s="21"/>
      <c r="H367" s="21"/>
      <c r="I367" s="21"/>
    </row>
    <row r="368" spans="5:9" ht="12.75">
      <c r="E368" s="21"/>
      <c r="F368" s="21"/>
      <c r="G368" s="21"/>
      <c r="H368" s="21"/>
      <c r="I368" s="21"/>
    </row>
    <row r="369" spans="5:9" ht="12.75">
      <c r="E369" s="21"/>
      <c r="F369" s="21"/>
      <c r="G369" s="21"/>
      <c r="H369" s="21"/>
      <c r="I369" s="21"/>
    </row>
    <row r="370" spans="5:9" ht="12.75">
      <c r="E370" s="21"/>
      <c r="F370" s="21"/>
      <c r="G370" s="21"/>
      <c r="H370" s="21"/>
      <c r="I370" s="21"/>
    </row>
    <row r="371" spans="5:9" ht="12.75">
      <c r="E371" s="21"/>
      <c r="F371" s="21"/>
      <c r="G371" s="21"/>
      <c r="H371" s="21"/>
      <c r="I371" s="21"/>
    </row>
    <row r="372" spans="5:9" ht="12.75">
      <c r="E372" s="21"/>
      <c r="F372" s="21"/>
      <c r="G372" s="21"/>
      <c r="H372" s="21"/>
      <c r="I372" s="21"/>
    </row>
    <row r="373" spans="5:9" ht="12.75">
      <c r="E373" s="21"/>
      <c r="F373" s="21"/>
      <c r="G373" s="21"/>
      <c r="H373" s="21"/>
      <c r="I373" s="21"/>
    </row>
    <row r="374" spans="5:9" ht="12.75">
      <c r="E374" s="21"/>
      <c r="F374" s="21"/>
      <c r="G374" s="21"/>
      <c r="H374" s="21"/>
      <c r="I374" s="21"/>
    </row>
    <row r="375" spans="5:9" ht="12.75">
      <c r="E375" s="21"/>
      <c r="F375" s="21"/>
      <c r="G375" s="21"/>
      <c r="H375" s="21"/>
      <c r="I375" s="21"/>
    </row>
    <row r="376" spans="5:9" ht="12.75">
      <c r="E376" s="21"/>
      <c r="F376" s="21"/>
      <c r="G376" s="21"/>
      <c r="H376" s="21"/>
      <c r="I376" s="21"/>
    </row>
  </sheetData>
  <sheetProtection/>
  <mergeCells count="14">
    <mergeCell ref="F1:I1"/>
    <mergeCell ref="F2:I2"/>
    <mergeCell ref="D1:E1"/>
    <mergeCell ref="D2:E2"/>
    <mergeCell ref="D7:E7"/>
    <mergeCell ref="D3:E3"/>
    <mergeCell ref="D4:E4"/>
    <mergeCell ref="D6:E6"/>
    <mergeCell ref="A8:I8"/>
    <mergeCell ref="D5:E5"/>
    <mergeCell ref="F4:I4"/>
    <mergeCell ref="F5:I5"/>
    <mergeCell ref="F6:I6"/>
    <mergeCell ref="F3:I3"/>
  </mergeCells>
  <printOptions/>
  <pageMargins left="0.25" right="0.25" top="0.75" bottom="0.75" header="0.3" footer="0.3"/>
  <pageSetup fitToHeight="0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zs</cp:lastModifiedBy>
  <cp:lastPrinted>2020-04-08T03:36:55Z</cp:lastPrinted>
  <dcterms:created xsi:type="dcterms:W3CDTF">2011-04-19T06:08:03Z</dcterms:created>
  <dcterms:modified xsi:type="dcterms:W3CDTF">2021-06-25T08:08:57Z</dcterms:modified>
  <cp:category/>
  <cp:version/>
  <cp:contentType/>
  <cp:contentStatus/>
</cp:coreProperties>
</file>