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2120" windowHeight="8820" activeTab="0"/>
  </bookViews>
  <sheets>
    <sheet name="2019" sheetId="1" r:id="rId1"/>
  </sheets>
  <definedNames>
    <definedName name="_xlnm.Print_Titles" localSheetId="0">'2019'!$12:$13</definedName>
    <definedName name="_xlnm.Print_Area" localSheetId="0">'2019'!$C$1:$I$40</definedName>
  </definedNames>
  <calcPr fullCalcOnLoad="1"/>
</workbook>
</file>

<file path=xl/sharedStrings.xml><?xml version="1.0" encoding="utf-8"?>
<sst xmlns="http://schemas.openxmlformats.org/spreadsheetml/2006/main" count="74" uniqueCount="74">
  <si>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</si>
  <si>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</si>
  <si>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</si>
  <si>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</si>
  <si>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</si>
  <si>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</si>
  <si>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</si>
  <si>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</si>
  <si>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</si>
  <si>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</si>
  <si>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</si>
  <si>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</si>
  <si>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</si>
  <si>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</si>
  <si>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</si>
  <si>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</si>
  <si>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</si>
  <si>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</si>
  <si>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</si>
  <si>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</si>
  <si>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</si>
  <si>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</si>
  <si>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1003</t>
  </si>
  <si>
    <t>Социальное обеспечение населения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</si>
  <si>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</si>
  <si>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</si>
  <si>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Ведом</t>
  </si>
  <si>
    <t>ство</t>
  </si>
  <si>
    <t>Наименование расходов</t>
  </si>
  <si>
    <t>0800</t>
  </si>
  <si>
    <t>0801</t>
  </si>
  <si>
    <t>Культура</t>
  </si>
  <si>
    <t>0501</t>
  </si>
  <si>
    <t>Жилищное хозяйство</t>
  </si>
  <si>
    <t>Национальная безопасность и правоохранительная деятельность</t>
  </si>
  <si>
    <t>Социальная политика</t>
  </si>
  <si>
    <t>Общегосударственные вопросы</t>
  </si>
  <si>
    <t>Национальная экономика</t>
  </si>
  <si>
    <t>Вед</t>
  </si>
  <si>
    <t>Рз, ПР</t>
  </si>
  <si>
    <t>ИТОГО</t>
  </si>
  <si>
    <t>1</t>
  </si>
  <si>
    <t>4</t>
  </si>
  <si>
    <t>тыс.рублей</t>
  </si>
  <si>
    <t>Утверждено решением о бюджете</t>
  </si>
  <si>
    <t>Фактически исполнено</t>
  </si>
  <si>
    <t>-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</si>
  <si>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</si>
  <si>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</si>
  <si>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</si>
  <si>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</si>
  <si>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</si>
  <si>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Жилищно-коммунальное хозяйство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</si>
  <si>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</si>
  <si>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</si>
  <si>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</si>
  <si>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</si>
  <si>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</si>
  <si>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</si>
  <si>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0105</t>
  </si>
  <si>
    <t>Судебная система</t>
  </si>
  <si>
    <t>Культура и кинематография</t>
  </si>
  <si>
    <t>0502</t>
  </si>
  <si>
    <t>0503</t>
  </si>
  <si>
    <t>Коммунальное хозяйство</t>
  </si>
  <si>
    <t>Благоустройство</t>
  </si>
  <si>
    <t>0200</t>
  </si>
  <si>
    <t>0203</t>
  </si>
  <si>
    <t>Национальная оборона</t>
  </si>
  <si>
    <t>Мобилизационная и вневойсковая подготовка</t>
  </si>
  <si>
    <t>к решению Думы</t>
  </si>
  <si>
    <t xml:space="preserve">от                             № </t>
  </si>
  <si>
    <t xml:space="preserve">Расходы бюджета Всеволодо-Вильвенского городского поселения за 2019 год по разделам и подразделам классификации расходов бюджета  </t>
  </si>
  <si>
    <t>Приложение 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</si>
</sst>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3" borderId="0" applyNumberFormat="0" applyBorder="0" applyAlignment="0" applyProtection="0"/>
    <xf numFmtId="0" fontId="58" fillId="20" borderId="0" applyNumberFormat="0" applyBorder="0" applyAlignment="0" applyProtection="0"/>
    <xf numFmtId="0" fontId="10" fillId="20" borderId="0" applyNumberFormat="0" applyBorder="0" applyAlignment="0" applyProtection="0"/>
    <xf numFmtId="0" fontId="58" fillId="28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10" fillId="76" borderId="0" applyNumberFormat="0" applyBorder="0" applyAlignment="0" applyProtection="0"/>
    <xf numFmtId="0" fontId="58" fillId="77" borderId="0" applyNumberFormat="0" applyBorder="0" applyAlignment="0" applyProtection="0"/>
    <xf numFmtId="0" fontId="10" fillId="67" borderId="0" applyNumberFormat="0" applyBorder="0" applyAlignment="0" applyProtection="0"/>
    <xf numFmtId="0" fontId="58" fillId="78" borderId="0" applyNumberFormat="0" applyBorder="0" applyAlignment="0" applyProtection="0"/>
    <xf numFmtId="0" fontId="10" fillId="16" borderId="0" applyNumberFormat="0" applyBorder="0" applyAlignment="0" applyProtection="0"/>
    <xf numFmtId="0" fontId="58" fillId="79" borderId="0" applyNumberFormat="0" applyBorder="0" applyAlignment="0" applyProtection="0"/>
    <xf numFmtId="0" fontId="10" fillId="28" borderId="0" applyNumberFormat="0" applyBorder="0" applyAlignment="0" applyProtection="0"/>
    <xf numFmtId="0" fontId="58" fillId="80" borderId="0" applyNumberFormat="0" applyBorder="0" applyAlignment="0" applyProtection="0"/>
    <xf numFmtId="0" fontId="10" fillId="30" borderId="0" applyNumberFormat="0" applyBorder="0" applyAlignment="0" applyProtection="0"/>
    <xf numFmtId="0" fontId="58" fillId="81" borderId="0" applyNumberFormat="0" applyBorder="0" applyAlignment="0" applyProtection="0"/>
    <xf numFmtId="0" fontId="10" fillId="68" borderId="0" applyNumberFormat="0" applyBorder="0" applyAlignment="0" applyProtection="0"/>
    <xf numFmtId="0" fontId="59" fillId="82" borderId="17" applyNumberFormat="0" applyAlignment="0" applyProtection="0"/>
    <xf numFmtId="0" fontId="20" fillId="14" borderId="1" applyNumberFormat="0" applyAlignment="0" applyProtection="0"/>
    <xf numFmtId="0" fontId="60" fillId="83" borderId="18" applyNumberFormat="0" applyAlignment="0" applyProtection="0"/>
    <xf numFmtId="0" fontId="21" fillId="17" borderId="8" applyNumberFormat="0" applyAlignment="0" applyProtection="0"/>
    <xf numFmtId="0" fontId="61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21" applyNumberFormat="0" applyFill="0" applyAlignment="0" applyProtection="0"/>
    <xf numFmtId="0" fontId="24" fillId="0" borderId="4" applyNumberFormat="0" applyFill="0" applyAlignment="0" applyProtection="0"/>
    <xf numFmtId="0" fontId="64" fillId="0" borderId="22" applyNumberFormat="0" applyFill="0" applyAlignment="0" applyProtection="0"/>
    <xf numFmtId="0" fontId="2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1" fillId="0" borderId="25" applyNumberFormat="0" applyFill="0" applyAlignment="0" applyProtection="0"/>
    <xf numFmtId="0" fontId="66" fillId="84" borderId="26" applyNumberFormat="0" applyAlignment="0" applyProtection="0"/>
    <xf numFmtId="0" fontId="26" fillId="85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69" fillId="88" borderId="0" applyNumberFormat="0" applyBorder="0" applyAlignment="0" applyProtection="0"/>
    <xf numFmtId="0" fontId="2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3" fillId="90" borderId="0" applyNumberFormat="0" applyBorder="0" applyAlignment="0" applyProtection="0"/>
    <xf numFmtId="0" fontId="33" fillId="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2" xfId="778" applyNumberFormat="1" applyFont="1" applyFill="1" applyBorder="1" applyAlignment="1">
      <alignment horizontal="center" vertical="center"/>
      <protection/>
    </xf>
    <xf numFmtId="49" fontId="2" fillId="0" borderId="32" xfId="778" applyNumberFormat="1" applyFont="1" applyFill="1" applyBorder="1" applyAlignment="1">
      <alignment horizontal="center" vertical="center"/>
      <protection/>
    </xf>
    <xf numFmtId="49" fontId="46" fillId="0" borderId="32" xfId="778" applyNumberFormat="1" applyFont="1" applyFill="1" applyBorder="1" applyAlignment="1">
      <alignment horizontal="center" vertical="center"/>
      <protection/>
    </xf>
    <xf numFmtId="49" fontId="45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5" borderId="14" xfId="985" applyNumberFormat="1" applyFont="1" applyFill="1" applyBorder="1" applyAlignment="1">
      <alignment horizontal="center" vertical="center" wrapText="1"/>
      <protection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2" fillId="0" borderId="33" xfId="0" applyNumberFormat="1" applyFont="1" applyFill="1" applyBorder="1" applyAlignment="1" applyProtection="1">
      <alignment horizontal="center" vertical="center" wrapText="1"/>
      <protection/>
    </xf>
    <xf numFmtId="175" fontId="46" fillId="0" borderId="34" xfId="0" applyNumberFormat="1" applyFont="1" applyFill="1" applyBorder="1" applyAlignment="1" applyProtection="1">
      <alignment horizontal="center" vertical="center" wrapText="1"/>
      <protection/>
    </xf>
    <xf numFmtId="49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/>
    </xf>
    <xf numFmtId="175" fontId="2" fillId="0" borderId="8" xfId="0" applyNumberFormat="1" applyFont="1" applyFill="1" applyBorder="1" applyAlignment="1" applyProtection="1">
      <alignment horizontal="center" vertical="center"/>
      <protection/>
    </xf>
    <xf numFmtId="49" fontId="46" fillId="0" borderId="8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vertical="center" wrapText="1" shrinkToFit="1"/>
      <protection/>
    </xf>
    <xf numFmtId="175" fontId="46" fillId="0" borderId="8" xfId="0" applyNumberFormat="1" applyFont="1" applyFill="1" applyBorder="1" applyAlignment="1" applyProtection="1">
      <alignment horizontal="center" vertical="center"/>
      <protection/>
    </xf>
    <xf numFmtId="0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8" xfId="0" applyNumberFormat="1" applyFont="1" applyFill="1" applyBorder="1" applyAlignment="1" applyProtection="1">
      <alignment horizontal="center" vertical="center"/>
      <protection/>
    </xf>
    <xf numFmtId="17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175" fontId="46" fillId="0" borderId="14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/>
    </xf>
    <xf numFmtId="49" fontId="2" fillId="0" borderId="14" xfId="782" applyNumberFormat="1" applyFont="1" applyFill="1" applyBorder="1" applyAlignment="1">
      <alignment horizontal="left" vertical="center" wrapText="1"/>
      <protection/>
    </xf>
    <xf numFmtId="0" fontId="46" fillId="0" borderId="14" xfId="782" applyNumberFormat="1" applyFont="1" applyFill="1" applyBorder="1" applyAlignment="1">
      <alignment horizontal="left" vertical="center" wrapText="1"/>
      <protection/>
    </xf>
    <xf numFmtId="175" fontId="0" fillId="0" borderId="0" xfId="0" applyNumberFormat="1" applyAlignment="1">
      <alignment/>
    </xf>
    <xf numFmtId="175" fontId="46" fillId="0" borderId="3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46" fillId="0" borderId="14" xfId="782" applyNumberFormat="1" applyFont="1" applyFill="1" applyBorder="1" applyAlignment="1">
      <alignment horizontal="center" vertical="center"/>
      <protection/>
    </xf>
    <xf numFmtId="4" fontId="46" fillId="0" borderId="14" xfId="0" applyNumberFormat="1" applyFont="1" applyFill="1" applyBorder="1" applyAlignment="1">
      <alignment horizontal="center" vertical="center"/>
    </xf>
    <xf numFmtId="175" fontId="46" fillId="0" borderId="14" xfId="0" applyNumberFormat="1" applyFont="1" applyFill="1" applyBorder="1" applyAlignment="1">
      <alignment horizontal="center" vertical="center"/>
    </xf>
    <xf numFmtId="175" fontId="44" fillId="0" borderId="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9" fontId="47" fillId="91" borderId="14" xfId="782" applyNumberFormat="1" applyFont="1" applyFill="1" applyBorder="1" applyAlignment="1">
      <alignment horizontal="center" vertical="center"/>
      <protection/>
    </xf>
    <xf numFmtId="0" fontId="47" fillId="91" borderId="14" xfId="782" applyNumberFormat="1" applyFont="1" applyFill="1" applyBorder="1" applyAlignment="1">
      <alignment horizontal="left" vertical="center" wrapText="1"/>
      <protection/>
    </xf>
    <xf numFmtId="175" fontId="47" fillId="0" borderId="14" xfId="782" applyNumberFormat="1" applyFont="1" applyFill="1" applyBorder="1" applyAlignment="1">
      <alignment horizontal="center" vertical="center" wrapText="1"/>
      <protection/>
    </xf>
    <xf numFmtId="49" fontId="55" fillId="91" borderId="14" xfId="782" applyNumberFormat="1" applyFont="1" applyFill="1" applyBorder="1" applyAlignment="1">
      <alignment horizontal="center" vertical="center"/>
      <protection/>
    </xf>
    <xf numFmtId="0" fontId="55" fillId="91" borderId="14" xfId="782" applyNumberFormat="1" applyFont="1" applyFill="1" applyBorder="1" applyAlignment="1">
      <alignment horizontal="left" vertical="center" wrapText="1"/>
      <protection/>
    </xf>
    <xf numFmtId="175" fontId="55" fillId="0" borderId="14" xfId="782" applyNumberFormat="1" applyFont="1" applyFill="1" applyBorder="1" applyAlignment="1">
      <alignment horizontal="center" vertical="center" wrapText="1"/>
      <protection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-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-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-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-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-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-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-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/>
    <cellStyle name="60% - Акцент1 2" xfId="142"/>
    <cellStyle name="60% - Акцент2" xfId="143"/>
    <cellStyle name="60% - Акцент2 2" xfId="144"/>
    <cellStyle name="60% - Акцент3" xfId="145"/>
    <cellStyle name="60% - Акцент3 2" xfId="146"/>
    <cellStyle name="60% - Акцент4" xfId="147"/>
    <cellStyle name="60% - Акцент4 2" xfId="148"/>
    <cellStyle name="60% - Акцент5" xfId="149"/>
    <cellStyle name="60% - Акцент5 2" xfId="150"/>
    <cellStyle name="60% -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70866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showGridLines="0" tabSelected="1" view="pageBreakPreview" zoomScale="75" zoomScaleSheetLayoutView="75" workbookViewId="0" topLeftCell="B3">
      <selection activeCell="G33" sqref="G33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6"/>
      <c r="E1" s="16"/>
      <c r="F1" s="16"/>
      <c r="G1" s="65" t="s">
        <v>73</v>
      </c>
      <c r="H1" s="66"/>
      <c r="I1" s="17"/>
    </row>
    <row r="2" spans="4:9" ht="18.75" customHeight="1">
      <c r="D2" s="5"/>
      <c r="E2" s="5"/>
      <c r="F2" s="5"/>
      <c r="G2" s="67" t="s">
        <v>70</v>
      </c>
      <c r="H2" s="66"/>
      <c r="I2" s="17"/>
    </row>
    <row r="3" spans="4:9" ht="22.5" customHeight="1">
      <c r="D3" s="6"/>
      <c r="E3" s="6"/>
      <c r="F3" s="8"/>
      <c r="G3" s="67"/>
      <c r="H3" s="66"/>
      <c r="I3" s="17"/>
    </row>
    <row r="4" spans="4:9" ht="22.5" customHeight="1">
      <c r="D4" s="6"/>
      <c r="E4" s="6"/>
      <c r="F4" s="8"/>
      <c r="G4" s="68" t="s">
        <v>71</v>
      </c>
      <c r="H4" s="66"/>
      <c r="I4" s="17"/>
    </row>
    <row r="5" spans="2:9" ht="18" customHeight="1">
      <c r="B5" s="7"/>
      <c r="C5" s="7"/>
      <c r="D5" s="7"/>
      <c r="E5" s="7"/>
      <c r="F5" s="7"/>
      <c r="G5" s="17"/>
      <c r="H5" s="17"/>
      <c r="I5" s="17"/>
    </row>
    <row r="6" spans="2:9" ht="33.75" customHeight="1">
      <c r="B6" s="9"/>
      <c r="C6" s="69" t="s">
        <v>72</v>
      </c>
      <c r="D6" s="69"/>
      <c r="E6" s="69"/>
      <c r="F6" s="69"/>
      <c r="G6" s="69"/>
      <c r="H6" s="69"/>
      <c r="I6" s="69"/>
    </row>
    <row r="7" spans="3:9" ht="9" customHeight="1" hidden="1">
      <c r="C7" s="24"/>
      <c r="D7" s="25"/>
      <c r="E7" s="25"/>
      <c r="F7" s="25"/>
      <c r="G7" s="25"/>
      <c r="H7" s="24"/>
      <c r="I7" s="24"/>
    </row>
    <row r="8" spans="3:9" ht="12.75" customHeight="1" hidden="1">
      <c r="C8" s="24"/>
      <c r="D8" s="25"/>
      <c r="E8" s="25"/>
      <c r="F8" s="25"/>
      <c r="G8" s="25"/>
      <c r="H8" s="24"/>
      <c r="I8" s="24"/>
    </row>
    <row r="9" spans="3:9" ht="15" hidden="1">
      <c r="C9" s="24"/>
      <c r="D9" s="25"/>
      <c r="E9" s="25"/>
      <c r="F9" s="25"/>
      <c r="G9" s="25"/>
      <c r="H9" s="24"/>
      <c r="I9" s="24"/>
    </row>
    <row r="10" spans="3:9" ht="15" hidden="1">
      <c r="C10" s="24"/>
      <c r="D10" s="25"/>
      <c r="E10" s="25"/>
      <c r="F10" s="25"/>
      <c r="G10" s="25"/>
      <c r="H10" s="24"/>
      <c r="I10" s="24"/>
    </row>
    <row r="11" spans="3:9" ht="15">
      <c r="C11" s="24"/>
      <c r="D11" s="25"/>
      <c r="E11" s="25"/>
      <c r="F11" s="25"/>
      <c r="G11" s="18"/>
      <c r="H11" s="24"/>
      <c r="I11" s="18" t="s">
        <v>43</v>
      </c>
    </row>
    <row r="12" spans="1:9" ht="99.75">
      <c r="A12" s="3" t="s">
        <v>26</v>
      </c>
      <c r="B12" s="11" t="s">
        <v>38</v>
      </c>
      <c r="C12" s="11" t="s">
        <v>39</v>
      </c>
      <c r="D12" s="10" t="s">
        <v>28</v>
      </c>
      <c r="E12" s="19" t="s">
        <v>44</v>
      </c>
      <c r="F12" s="20" t="s">
        <v>53</v>
      </c>
      <c r="G12" s="21" t="s">
        <v>45</v>
      </c>
      <c r="H12" s="21" t="s">
        <v>54</v>
      </c>
      <c r="I12" s="22" t="s">
        <v>55</v>
      </c>
    </row>
    <row r="13" spans="1:9" ht="26.25" customHeight="1">
      <c r="A13" s="4" t="s">
        <v>27</v>
      </c>
      <c r="B13" s="12">
        <v>1</v>
      </c>
      <c r="C13" s="12" t="s">
        <v>41</v>
      </c>
      <c r="D13" s="12" t="s">
        <v>56</v>
      </c>
      <c r="E13" s="12" t="s">
        <v>57</v>
      </c>
      <c r="F13" s="12" t="s">
        <v>42</v>
      </c>
      <c r="G13" s="12" t="s">
        <v>58</v>
      </c>
      <c r="H13" s="23">
        <v>6</v>
      </c>
      <c r="I13" s="23">
        <v>7</v>
      </c>
    </row>
    <row r="14" spans="1:19" ht="30.75" customHeight="1">
      <c r="A14" s="1"/>
      <c r="B14" s="13"/>
      <c r="C14" s="42" t="s">
        <v>13</v>
      </c>
      <c r="D14" s="41" t="s">
        <v>36</v>
      </c>
      <c r="E14" s="40">
        <f>E15+E16+E17+E20+E21</f>
        <v>5134.4</v>
      </c>
      <c r="F14" s="40">
        <f>F15+F16+F17+F19+F20+F21+F18</f>
        <v>5887.1</v>
      </c>
      <c r="G14" s="40">
        <f>G15+G16+G17+G19+G20+G21+G18</f>
        <v>5355.2</v>
      </c>
      <c r="H14" s="49">
        <f aca="true" t="shared" si="0" ref="H14:H40">G14/F14*100</f>
        <v>90.96499125205958</v>
      </c>
      <c r="I14" s="44">
        <f aca="true" t="shared" si="1" ref="I14:I39">G14-F14</f>
        <v>-531.9000000000005</v>
      </c>
      <c r="J14" s="50"/>
      <c r="K14" s="50"/>
      <c r="L14" s="2"/>
      <c r="M14" s="2"/>
      <c r="N14" s="2"/>
      <c r="O14" s="2"/>
      <c r="P14" s="2"/>
      <c r="Q14" s="2"/>
      <c r="R14" s="2"/>
      <c r="S14" s="2"/>
    </row>
    <row r="15" spans="1:19" ht="46.5" customHeight="1">
      <c r="A15" s="1"/>
      <c r="B15" s="13"/>
      <c r="C15" s="39" t="s">
        <v>0</v>
      </c>
      <c r="D15" s="38" t="s">
        <v>1</v>
      </c>
      <c r="E15" s="37">
        <v>1424.7</v>
      </c>
      <c r="F15" s="37">
        <v>1170.2</v>
      </c>
      <c r="G15" s="37">
        <v>767.3</v>
      </c>
      <c r="H15" s="52">
        <f t="shared" si="0"/>
        <v>65.56998803623311</v>
      </c>
      <c r="I15" s="53">
        <f t="shared" si="1"/>
        <v>-402.9000000000001</v>
      </c>
      <c r="J15" s="50"/>
      <c r="K15" s="50"/>
      <c r="L15" s="2"/>
      <c r="M15" s="2"/>
      <c r="N15" s="2"/>
      <c r="O15" s="2"/>
      <c r="P15" s="2"/>
      <c r="Q15" s="2"/>
      <c r="R15" s="2"/>
      <c r="S15" s="2"/>
    </row>
    <row r="16" spans="1:19" ht="46.5" customHeight="1">
      <c r="A16" s="1"/>
      <c r="B16" s="13"/>
      <c r="C16" s="39" t="s">
        <v>2</v>
      </c>
      <c r="D16" s="36" t="s">
        <v>25</v>
      </c>
      <c r="E16" s="37">
        <v>559.9</v>
      </c>
      <c r="F16" s="37">
        <v>570</v>
      </c>
      <c r="G16" s="51">
        <v>569.9</v>
      </c>
      <c r="H16" s="52">
        <f t="shared" si="0"/>
        <v>99.98245614035088</v>
      </c>
      <c r="I16" s="53">
        <f t="shared" si="1"/>
        <v>-0.10000000000002274</v>
      </c>
      <c r="J16" s="50"/>
      <c r="K16" s="50"/>
      <c r="L16" s="2"/>
      <c r="M16" s="2"/>
      <c r="N16" s="2"/>
      <c r="O16" s="2"/>
      <c r="P16" s="2"/>
      <c r="Q16" s="2"/>
      <c r="R16" s="2"/>
      <c r="S16" s="2"/>
    </row>
    <row r="17" spans="1:19" ht="41.25" customHeight="1">
      <c r="A17" s="1"/>
      <c r="B17" s="13"/>
      <c r="C17" s="39" t="s">
        <v>3</v>
      </c>
      <c r="D17" s="38" t="s">
        <v>4</v>
      </c>
      <c r="E17" s="35">
        <v>2829.8</v>
      </c>
      <c r="F17" s="35">
        <v>3287.1</v>
      </c>
      <c r="G17" s="51">
        <v>3273.3</v>
      </c>
      <c r="H17" s="52">
        <f t="shared" si="0"/>
        <v>99.58017705576346</v>
      </c>
      <c r="I17" s="53">
        <f t="shared" si="1"/>
        <v>-13.799999999999727</v>
      </c>
      <c r="J17" s="48"/>
      <c r="K17" s="50"/>
      <c r="L17" s="2"/>
      <c r="M17" s="2"/>
      <c r="N17" s="2"/>
      <c r="O17" s="2"/>
      <c r="P17" s="2"/>
      <c r="Q17" s="2"/>
      <c r="R17" s="2"/>
      <c r="S17" s="2"/>
    </row>
    <row r="18" spans="1:19" ht="15" hidden="1">
      <c r="A18" s="1"/>
      <c r="B18" s="13"/>
      <c r="C18" s="39" t="s">
        <v>59</v>
      </c>
      <c r="D18" s="34" t="s">
        <v>60</v>
      </c>
      <c r="E18" s="35">
        <v>0</v>
      </c>
      <c r="F18" s="35"/>
      <c r="G18" s="43"/>
      <c r="H18" s="52" t="e">
        <f t="shared" si="0"/>
        <v>#DIV/0!</v>
      </c>
      <c r="I18" s="53">
        <f t="shared" si="1"/>
        <v>0</v>
      </c>
      <c r="J18" s="50"/>
      <c r="K18" s="50"/>
      <c r="L18" s="2"/>
      <c r="M18" s="2"/>
      <c r="N18" s="2"/>
      <c r="O18" s="2"/>
      <c r="P18" s="2"/>
      <c r="Q18" s="2"/>
      <c r="R18" s="2"/>
      <c r="S18" s="2"/>
    </row>
    <row r="19" spans="1:19" ht="32.25" customHeight="1">
      <c r="A19" s="1"/>
      <c r="B19" s="13"/>
      <c r="C19" s="33" t="s">
        <v>5</v>
      </c>
      <c r="D19" s="36" t="s">
        <v>24</v>
      </c>
      <c r="E19" s="35" t="s">
        <v>46</v>
      </c>
      <c r="F19" s="35">
        <v>41.8</v>
      </c>
      <c r="G19" s="53">
        <v>41.8</v>
      </c>
      <c r="H19" s="52">
        <f t="shared" si="0"/>
        <v>100</v>
      </c>
      <c r="I19" s="53">
        <f t="shared" si="1"/>
        <v>0</v>
      </c>
      <c r="J19" s="54"/>
      <c r="K19" s="50"/>
      <c r="L19" s="2"/>
      <c r="M19" s="2"/>
      <c r="N19" s="2"/>
      <c r="O19" s="2"/>
      <c r="P19" s="2"/>
      <c r="Q19" s="2"/>
      <c r="R19" s="2"/>
      <c r="S19" s="2"/>
    </row>
    <row r="20" spans="1:19" ht="27" customHeight="1">
      <c r="A20" s="1"/>
      <c r="B20" s="13"/>
      <c r="C20" s="33" t="s">
        <v>6</v>
      </c>
      <c r="D20" s="36" t="s">
        <v>7</v>
      </c>
      <c r="E20" s="35">
        <v>100</v>
      </c>
      <c r="F20" s="35">
        <v>0</v>
      </c>
      <c r="G20" s="53">
        <v>0</v>
      </c>
      <c r="H20" s="52">
        <v>0</v>
      </c>
      <c r="I20" s="53">
        <f t="shared" si="1"/>
        <v>0</v>
      </c>
      <c r="J20" s="50"/>
      <c r="K20" s="50"/>
      <c r="L20" s="2"/>
      <c r="M20" s="2"/>
      <c r="N20" s="2"/>
      <c r="O20" s="2"/>
      <c r="P20" s="2"/>
      <c r="Q20" s="2"/>
      <c r="R20" s="2"/>
      <c r="S20" s="2"/>
    </row>
    <row r="21" spans="1:19" ht="29.25" customHeight="1">
      <c r="A21" s="1"/>
      <c r="B21" s="13"/>
      <c r="C21" s="39" t="s">
        <v>8</v>
      </c>
      <c r="D21" s="38" t="s">
        <v>9</v>
      </c>
      <c r="E21" s="35">
        <v>220</v>
      </c>
      <c r="F21" s="35">
        <v>818</v>
      </c>
      <c r="G21" s="51">
        <v>702.9</v>
      </c>
      <c r="H21" s="52">
        <f t="shared" si="0"/>
        <v>85.92909535452323</v>
      </c>
      <c r="I21" s="53">
        <f t="shared" si="1"/>
        <v>-115.10000000000002</v>
      </c>
      <c r="J21" s="50"/>
      <c r="K21" s="50"/>
      <c r="L21" s="2"/>
      <c r="M21" s="2"/>
      <c r="N21" s="2"/>
      <c r="O21" s="2"/>
      <c r="P21" s="2"/>
      <c r="Q21" s="2"/>
      <c r="R21" s="2"/>
      <c r="S21" s="2"/>
    </row>
    <row r="22" spans="1:19" ht="29.25" customHeight="1">
      <c r="A22" s="1"/>
      <c r="B22" s="13"/>
      <c r="C22" s="62" t="s">
        <v>66</v>
      </c>
      <c r="D22" s="63" t="s">
        <v>68</v>
      </c>
      <c r="E22" s="32">
        <f>E23</f>
        <v>220.8</v>
      </c>
      <c r="F22" s="64">
        <f>F23</f>
        <v>220.8</v>
      </c>
      <c r="G22" s="64">
        <f>G23</f>
        <v>220.8</v>
      </c>
      <c r="H22" s="49">
        <f>G22/F22*100</f>
        <v>100</v>
      </c>
      <c r="I22" s="44">
        <f>G22-F22</f>
        <v>0</v>
      </c>
      <c r="J22" s="50"/>
      <c r="K22" s="50"/>
      <c r="L22" s="2"/>
      <c r="M22" s="2"/>
      <c r="N22" s="2"/>
      <c r="O22" s="2"/>
      <c r="P22" s="2"/>
      <c r="Q22" s="2"/>
      <c r="R22" s="2"/>
      <c r="S22" s="2"/>
    </row>
    <row r="23" spans="1:19" ht="29.25" customHeight="1">
      <c r="A23" s="1"/>
      <c r="B23" s="13"/>
      <c r="C23" s="59" t="s">
        <v>67</v>
      </c>
      <c r="D23" s="60" t="s">
        <v>69</v>
      </c>
      <c r="E23" s="35">
        <v>220.8</v>
      </c>
      <c r="F23" s="61">
        <v>220.8</v>
      </c>
      <c r="G23" s="61">
        <v>220.8</v>
      </c>
      <c r="H23" s="52">
        <f>G23/F23*100</f>
        <v>100</v>
      </c>
      <c r="I23" s="53">
        <f>G23-F23</f>
        <v>0</v>
      </c>
      <c r="J23" s="50"/>
      <c r="K23" s="50"/>
      <c r="L23" s="2"/>
      <c r="M23" s="2"/>
      <c r="N23" s="2"/>
      <c r="O23" s="2"/>
      <c r="P23" s="2"/>
      <c r="Q23" s="2"/>
      <c r="R23" s="2"/>
      <c r="S23" s="2"/>
    </row>
    <row r="24" spans="1:19" ht="38.25" customHeight="1">
      <c r="A24" s="1"/>
      <c r="B24" s="13"/>
      <c r="C24" s="42" t="s">
        <v>16</v>
      </c>
      <c r="D24" s="55" t="s">
        <v>34</v>
      </c>
      <c r="E24" s="32">
        <f>E25</f>
        <v>532.4</v>
      </c>
      <c r="F24" s="32">
        <f>F25</f>
        <v>189.7</v>
      </c>
      <c r="G24" s="32">
        <f>G25</f>
        <v>180.7</v>
      </c>
      <c r="H24" s="49">
        <f t="shared" si="0"/>
        <v>95.25566684238271</v>
      </c>
      <c r="I24" s="44">
        <f t="shared" si="1"/>
        <v>-9</v>
      </c>
      <c r="J24" s="50"/>
      <c r="K24" s="50"/>
      <c r="L24" s="2"/>
      <c r="M24" s="2"/>
      <c r="N24" s="2"/>
      <c r="O24" s="2"/>
      <c r="P24" s="2"/>
      <c r="Q24" s="2"/>
      <c r="R24" s="2"/>
      <c r="S24" s="2"/>
    </row>
    <row r="25" spans="1:19" ht="32.25" customHeight="1">
      <c r="A25" s="1"/>
      <c r="C25" s="39" t="s">
        <v>17</v>
      </c>
      <c r="D25" s="38" t="s">
        <v>18</v>
      </c>
      <c r="E25" s="31">
        <v>532.4</v>
      </c>
      <c r="F25" s="53">
        <v>189.7</v>
      </c>
      <c r="G25" s="53">
        <v>180.7</v>
      </c>
      <c r="H25" s="52">
        <f t="shared" si="0"/>
        <v>95.25566684238271</v>
      </c>
      <c r="I25" s="53">
        <f t="shared" si="1"/>
        <v>-9</v>
      </c>
      <c r="J25" s="50"/>
      <c r="K25" s="50"/>
      <c r="L25" s="2"/>
      <c r="M25" s="2"/>
      <c r="N25" s="2"/>
      <c r="O25" s="2"/>
      <c r="P25" s="2"/>
      <c r="Q25" s="2"/>
      <c r="R25" s="2"/>
      <c r="S25" s="2"/>
    </row>
    <row r="26" spans="1:19" ht="30.75" customHeight="1">
      <c r="A26" s="1"/>
      <c r="B26" s="13"/>
      <c r="C26" s="42" t="s">
        <v>11</v>
      </c>
      <c r="D26" s="41" t="s">
        <v>37</v>
      </c>
      <c r="E26" s="32">
        <f>E27+E28</f>
        <v>2638.6</v>
      </c>
      <c r="F26" s="32">
        <f>F27+F28</f>
        <v>2808.6</v>
      </c>
      <c r="G26" s="32">
        <f>G27+G28</f>
        <v>2778</v>
      </c>
      <c r="H26" s="49">
        <f t="shared" si="0"/>
        <v>98.9104892117069</v>
      </c>
      <c r="I26" s="44">
        <f t="shared" si="1"/>
        <v>-30.59999999999991</v>
      </c>
      <c r="J26" s="50"/>
      <c r="K26" s="50"/>
      <c r="L26" s="2"/>
      <c r="M26" s="2"/>
      <c r="N26" s="2"/>
      <c r="O26" s="2"/>
      <c r="P26" s="2"/>
      <c r="Q26" s="2"/>
      <c r="R26" s="2"/>
      <c r="S26" s="2"/>
    </row>
    <row r="27" spans="1:19" ht="30.75" customHeight="1">
      <c r="A27" s="1"/>
      <c r="B27" s="13"/>
      <c r="C27" s="39" t="s">
        <v>14</v>
      </c>
      <c r="D27" s="38" t="s">
        <v>15</v>
      </c>
      <c r="E27" s="31">
        <v>30.6</v>
      </c>
      <c r="F27" s="51">
        <v>30.6</v>
      </c>
      <c r="G27" s="51">
        <v>0</v>
      </c>
      <c r="H27" s="52">
        <f t="shared" si="0"/>
        <v>0</v>
      </c>
      <c r="I27" s="53">
        <f t="shared" si="1"/>
        <v>-30.6</v>
      </c>
      <c r="J27" s="50"/>
      <c r="K27" s="50"/>
      <c r="L27" s="2"/>
      <c r="M27" s="2"/>
      <c r="N27" s="2"/>
      <c r="O27" s="2"/>
      <c r="P27" s="2"/>
      <c r="Q27" s="2"/>
      <c r="R27" s="2"/>
      <c r="S27" s="2"/>
    </row>
    <row r="28" spans="1:19" ht="30.75" customHeight="1">
      <c r="A28" s="1"/>
      <c r="B28" s="13"/>
      <c r="C28" s="39" t="s">
        <v>10</v>
      </c>
      <c r="D28" s="36" t="s">
        <v>12</v>
      </c>
      <c r="E28" s="31">
        <v>2608</v>
      </c>
      <c r="F28" s="51">
        <v>2778</v>
      </c>
      <c r="G28" s="51">
        <v>2778</v>
      </c>
      <c r="H28" s="52">
        <f t="shared" si="0"/>
        <v>100</v>
      </c>
      <c r="I28" s="53">
        <f t="shared" si="1"/>
        <v>0</v>
      </c>
      <c r="J28" s="50"/>
      <c r="K28" s="50"/>
      <c r="L28" s="2"/>
      <c r="M28" s="2"/>
      <c r="N28" s="2"/>
      <c r="O28" s="2"/>
      <c r="P28" s="2"/>
      <c r="Q28" s="2"/>
      <c r="R28" s="2"/>
      <c r="S28" s="2"/>
    </row>
    <row r="29" spans="1:19" ht="30.75" customHeight="1">
      <c r="A29" s="1"/>
      <c r="B29" s="13"/>
      <c r="C29" s="30" t="s">
        <v>51</v>
      </c>
      <c r="D29" s="45" t="s">
        <v>52</v>
      </c>
      <c r="E29" s="40">
        <f>E32+E30+E31</f>
        <v>5827.5</v>
      </c>
      <c r="F29" s="26">
        <f>F30+F31+F32</f>
        <v>27429.4</v>
      </c>
      <c r="G29" s="26">
        <f>G30+G31+G32</f>
        <v>25043.5</v>
      </c>
      <c r="H29" s="49">
        <f t="shared" si="0"/>
        <v>91.30166901208192</v>
      </c>
      <c r="I29" s="44">
        <f t="shared" si="1"/>
        <v>-2385.9000000000015</v>
      </c>
      <c r="J29" s="50"/>
      <c r="K29" s="50"/>
      <c r="L29" s="2"/>
      <c r="M29" s="2"/>
      <c r="N29" s="2"/>
      <c r="O29" s="2"/>
      <c r="P29" s="2"/>
      <c r="Q29" s="2"/>
      <c r="R29" s="2"/>
      <c r="S29" s="2"/>
    </row>
    <row r="30" spans="1:19" ht="30.75" customHeight="1">
      <c r="A30" s="1"/>
      <c r="B30" s="13"/>
      <c r="C30" s="33" t="s">
        <v>32</v>
      </c>
      <c r="D30" s="46" t="s">
        <v>33</v>
      </c>
      <c r="E30" s="27">
        <v>383.1</v>
      </c>
      <c r="F30" s="53">
        <v>69</v>
      </c>
      <c r="G30" s="53">
        <v>19.3</v>
      </c>
      <c r="H30" s="52">
        <f t="shared" si="0"/>
        <v>27.971014492753625</v>
      </c>
      <c r="I30" s="53">
        <f t="shared" si="1"/>
        <v>-49.7</v>
      </c>
      <c r="J30" s="50"/>
      <c r="K30" s="50"/>
      <c r="L30" s="2"/>
      <c r="M30" s="2"/>
      <c r="N30" s="2"/>
      <c r="O30" s="2"/>
      <c r="P30" s="2"/>
      <c r="Q30" s="2"/>
      <c r="R30" s="2"/>
      <c r="S30" s="2"/>
    </row>
    <row r="31" spans="1:19" ht="30.75" customHeight="1">
      <c r="A31" s="1"/>
      <c r="B31" s="13"/>
      <c r="C31" s="33" t="s">
        <v>62</v>
      </c>
      <c r="D31" s="46" t="s">
        <v>64</v>
      </c>
      <c r="E31" s="27">
        <v>2664.5</v>
      </c>
      <c r="F31" s="53">
        <v>20908.3</v>
      </c>
      <c r="G31" s="53">
        <v>19261.9</v>
      </c>
      <c r="H31" s="52">
        <f t="shared" si="0"/>
        <v>92.12561518631358</v>
      </c>
      <c r="I31" s="53">
        <f t="shared" si="1"/>
        <v>-1646.3999999999978</v>
      </c>
      <c r="J31" s="50"/>
      <c r="K31" s="50"/>
      <c r="L31" s="2"/>
      <c r="M31" s="2"/>
      <c r="N31" s="2"/>
      <c r="O31" s="2"/>
      <c r="P31" s="2"/>
      <c r="Q31" s="2"/>
      <c r="R31" s="2"/>
      <c r="S31" s="2"/>
    </row>
    <row r="32" spans="1:19" ht="30.75" customHeight="1">
      <c r="A32" s="1"/>
      <c r="B32" s="13"/>
      <c r="C32" s="33" t="s">
        <v>63</v>
      </c>
      <c r="D32" s="46" t="s">
        <v>65</v>
      </c>
      <c r="E32" s="27">
        <v>2779.9</v>
      </c>
      <c r="F32" s="53">
        <v>6452.1</v>
      </c>
      <c r="G32" s="53">
        <f>5711.3+51</f>
        <v>5762.3</v>
      </c>
      <c r="H32" s="52">
        <f t="shared" si="0"/>
        <v>89.3089071775081</v>
      </c>
      <c r="I32" s="53">
        <f t="shared" si="1"/>
        <v>-689.8000000000002</v>
      </c>
      <c r="J32" s="50"/>
      <c r="K32" s="50"/>
      <c r="L32" s="2"/>
      <c r="M32" s="2"/>
      <c r="N32" s="2"/>
      <c r="O32" s="2"/>
      <c r="P32" s="2"/>
      <c r="Q32" s="2"/>
      <c r="R32" s="2"/>
      <c r="S32" s="2"/>
    </row>
    <row r="33" spans="1:19" ht="25.5" customHeight="1">
      <c r="A33" s="1"/>
      <c r="B33" s="14"/>
      <c r="C33" s="42" t="s">
        <v>29</v>
      </c>
      <c r="D33" s="41" t="s">
        <v>61</v>
      </c>
      <c r="E33" s="32">
        <f>E34</f>
        <v>11087.9</v>
      </c>
      <c r="F33" s="32">
        <f>F34</f>
        <v>11780.7</v>
      </c>
      <c r="G33" s="32">
        <f>G34</f>
        <v>11715.2</v>
      </c>
      <c r="H33" s="49">
        <f t="shared" si="0"/>
        <v>99.44400587401428</v>
      </c>
      <c r="I33" s="44">
        <f t="shared" si="1"/>
        <v>-65.5</v>
      </c>
      <c r="J33" s="50"/>
      <c r="K33" s="50"/>
      <c r="L33" s="2"/>
      <c r="M33" s="2"/>
      <c r="N33" s="2"/>
      <c r="O33" s="2"/>
      <c r="P33" s="2"/>
      <c r="Q33" s="2"/>
      <c r="R33" s="2"/>
      <c r="S33" s="2"/>
    </row>
    <row r="34" spans="1:19" ht="25.5" customHeight="1">
      <c r="A34" s="1"/>
      <c r="B34" s="14"/>
      <c r="C34" s="39" t="s">
        <v>30</v>
      </c>
      <c r="D34" s="36" t="s">
        <v>31</v>
      </c>
      <c r="E34" s="35">
        <v>11087.9</v>
      </c>
      <c r="F34" s="43">
        <v>11780.7</v>
      </c>
      <c r="G34" s="43">
        <v>11715.2</v>
      </c>
      <c r="H34" s="52">
        <f t="shared" si="0"/>
        <v>99.44400587401428</v>
      </c>
      <c r="I34" s="53">
        <f t="shared" si="1"/>
        <v>-65.5</v>
      </c>
      <c r="J34" s="50"/>
      <c r="K34" s="50"/>
      <c r="L34" s="2"/>
      <c r="M34" s="2"/>
      <c r="N34" s="2"/>
      <c r="O34" s="2"/>
      <c r="P34" s="2"/>
      <c r="Q34" s="2"/>
      <c r="R34" s="2"/>
      <c r="S34" s="2"/>
    </row>
    <row r="35" spans="1:19" ht="25.5" customHeight="1">
      <c r="A35" s="1"/>
      <c r="B35" s="14"/>
      <c r="C35" s="30" t="s">
        <v>19</v>
      </c>
      <c r="D35" s="41" t="s">
        <v>35</v>
      </c>
      <c r="E35" s="32">
        <f>E37+E36</f>
        <v>534.4</v>
      </c>
      <c r="F35" s="32">
        <f>F37+F36</f>
        <v>547.9</v>
      </c>
      <c r="G35" s="32">
        <f>G37+G36</f>
        <v>516</v>
      </c>
      <c r="H35" s="49">
        <f t="shared" si="0"/>
        <v>94.17776966599745</v>
      </c>
      <c r="I35" s="44">
        <f t="shared" si="1"/>
        <v>-31.899999999999977</v>
      </c>
      <c r="J35" s="50"/>
      <c r="K35" s="50"/>
      <c r="L35" s="2"/>
      <c r="M35" s="2"/>
      <c r="N35" s="2"/>
      <c r="O35" s="2"/>
      <c r="P35" s="2"/>
      <c r="Q35" s="2"/>
      <c r="R35" s="2"/>
      <c r="S35" s="2"/>
    </row>
    <row r="36" spans="1:19" ht="25.5" customHeight="1">
      <c r="A36" s="1"/>
      <c r="B36" s="14"/>
      <c r="C36" s="33" t="s">
        <v>20</v>
      </c>
      <c r="D36" s="36" t="s">
        <v>21</v>
      </c>
      <c r="E36" s="29">
        <v>68.8</v>
      </c>
      <c r="F36" s="51">
        <v>73.6</v>
      </c>
      <c r="G36" s="51">
        <v>73.6</v>
      </c>
      <c r="H36" s="52">
        <f t="shared" si="0"/>
        <v>100</v>
      </c>
      <c r="I36" s="53">
        <f t="shared" si="1"/>
        <v>0</v>
      </c>
      <c r="J36" s="50"/>
      <c r="K36" s="50"/>
      <c r="L36" s="2"/>
      <c r="M36" s="2"/>
      <c r="N36" s="2"/>
      <c r="O36" s="2"/>
      <c r="P36" s="2"/>
      <c r="Q36" s="2"/>
      <c r="R36" s="2"/>
      <c r="S36" s="2"/>
    </row>
    <row r="37" spans="1:19" ht="27.75" customHeight="1">
      <c r="A37" s="1"/>
      <c r="B37" s="14"/>
      <c r="C37" s="33" t="s">
        <v>22</v>
      </c>
      <c r="D37" s="28" t="s">
        <v>23</v>
      </c>
      <c r="E37" s="37">
        <v>465.6</v>
      </c>
      <c r="F37" s="51">
        <v>474.3</v>
      </c>
      <c r="G37" s="51">
        <v>442.4</v>
      </c>
      <c r="H37" s="52">
        <f t="shared" si="0"/>
        <v>93.27429896689858</v>
      </c>
      <c r="I37" s="53">
        <f t="shared" si="1"/>
        <v>-31.900000000000034</v>
      </c>
      <c r="J37" s="50"/>
      <c r="K37" s="50"/>
      <c r="L37" s="2"/>
      <c r="M37" s="2"/>
      <c r="N37" s="2"/>
      <c r="O37" s="2"/>
      <c r="P37" s="2"/>
      <c r="Q37" s="2"/>
      <c r="R37" s="2"/>
      <c r="S37" s="2"/>
    </row>
    <row r="38" spans="1:19" ht="27" customHeight="1">
      <c r="A38" s="1"/>
      <c r="B38" s="13"/>
      <c r="C38" s="30" t="s">
        <v>47</v>
      </c>
      <c r="D38" s="46" t="s">
        <v>48</v>
      </c>
      <c r="E38" s="56">
        <f>E39</f>
        <v>100.7</v>
      </c>
      <c r="F38" s="44">
        <f>F39</f>
        <v>0.7</v>
      </c>
      <c r="G38" s="44">
        <f>G39</f>
        <v>0.7</v>
      </c>
      <c r="H38" s="49">
        <f t="shared" si="0"/>
        <v>100</v>
      </c>
      <c r="I38" s="44">
        <f t="shared" si="1"/>
        <v>0</v>
      </c>
      <c r="J38" s="50"/>
      <c r="K38" s="50"/>
      <c r="L38" s="2"/>
      <c r="M38" s="2"/>
      <c r="N38" s="2"/>
      <c r="O38" s="2"/>
      <c r="P38" s="2"/>
      <c r="Q38" s="2"/>
      <c r="R38" s="2"/>
      <c r="S38" s="2"/>
    </row>
    <row r="39" spans="1:19" ht="27" customHeight="1">
      <c r="A39" s="1"/>
      <c r="B39" s="13"/>
      <c r="C39" s="33" t="s">
        <v>49</v>
      </c>
      <c r="D39" s="46" t="s">
        <v>50</v>
      </c>
      <c r="E39" s="37">
        <v>100.7</v>
      </c>
      <c r="F39" s="53">
        <v>0.7</v>
      </c>
      <c r="G39" s="53">
        <v>0.7</v>
      </c>
      <c r="H39" s="52">
        <f t="shared" si="0"/>
        <v>100</v>
      </c>
      <c r="I39" s="53">
        <f t="shared" si="1"/>
        <v>0</v>
      </c>
      <c r="J39" s="50"/>
      <c r="K39" s="50"/>
      <c r="L39" s="2"/>
      <c r="M39" s="2"/>
      <c r="N39" s="2"/>
      <c r="O39" s="2"/>
      <c r="P39" s="2"/>
      <c r="Q39" s="2"/>
      <c r="R39" s="2"/>
      <c r="S39" s="2"/>
    </row>
    <row r="40" spans="2:11" ht="27.75" customHeight="1">
      <c r="B40" s="15"/>
      <c r="C40" s="57"/>
      <c r="D40" s="58" t="s">
        <v>40</v>
      </c>
      <c r="E40" s="44">
        <f>E14+E22+E24+E26+E29+E33+E35+E38</f>
        <v>26076.7</v>
      </c>
      <c r="F40" s="44">
        <f>F14+F22+F24+F26+F29+F33+F35+F38</f>
        <v>48864.9</v>
      </c>
      <c r="G40" s="44">
        <f>G14+G22+G24+G26+G29+G33+G35+G38</f>
        <v>45810.09999999999</v>
      </c>
      <c r="H40" s="49">
        <f t="shared" si="0"/>
        <v>93.74847794633774</v>
      </c>
      <c r="I40" s="44">
        <f>G40-F40</f>
        <v>-3054.80000000001</v>
      </c>
      <c r="J40" s="50"/>
      <c r="K40" s="50"/>
    </row>
    <row r="41" ht="12.75" customHeight="1">
      <c r="G41" s="2"/>
    </row>
    <row r="42" ht="12.75" customHeight="1">
      <c r="G42" s="2"/>
    </row>
    <row r="43" ht="12.75" customHeight="1">
      <c r="G43" s="2"/>
    </row>
    <row r="44" ht="12.75" customHeight="1">
      <c r="G44" s="2"/>
    </row>
    <row r="45" spans="6:7" ht="12.75" customHeight="1">
      <c r="F45" s="47"/>
      <c r="G45" s="47"/>
    </row>
    <row r="46" ht="12.75" customHeight="1">
      <c r="G46" s="2"/>
    </row>
    <row r="47" ht="12.75" customHeight="1">
      <c r="G47" s="2"/>
    </row>
    <row r="48" spans="5:7" ht="12.75" customHeight="1">
      <c r="E48" s="47"/>
      <c r="F48" s="47"/>
      <c r="G48" s="47"/>
    </row>
    <row r="49" ht="12.75" customHeight="1">
      <c r="G49" s="2"/>
    </row>
    <row r="50" ht="12.75" customHeight="1">
      <c r="G50" s="2"/>
    </row>
    <row r="51" ht="12.75" customHeight="1">
      <c r="G51" s="2"/>
    </row>
    <row r="52" ht="12.75" customHeight="1">
      <c r="G52" s="2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Лоскутова</cp:lastModifiedBy>
  <cp:lastPrinted>2019-05-28T10:28:27Z</cp:lastPrinted>
  <dcterms:created xsi:type="dcterms:W3CDTF">2002-03-11T10:22:12Z</dcterms:created>
  <dcterms:modified xsi:type="dcterms:W3CDTF">2020-03-18T09:07:16Z</dcterms:modified>
  <cp:category/>
  <cp:version/>
  <cp:contentType/>
  <cp:contentStatus/>
</cp:coreProperties>
</file>