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740" windowWidth="15600" windowHeight="9885" activeTab="0"/>
  </bookViews>
  <sheets>
    <sheet name="2021" sheetId="1" r:id="rId1"/>
    <sheet name="2022-2023" sheetId="2" r:id="rId2"/>
  </sheets>
  <definedNames/>
  <calcPr fullCalcOnLoad="1"/>
</workbook>
</file>

<file path=xl/sharedStrings.xml><?xml version="1.0" encoding="utf-8"?>
<sst xmlns="http://schemas.openxmlformats.org/spreadsheetml/2006/main" count="795" uniqueCount="224">
  <si>
    <t>ЦСР</t>
  </si>
  <si>
    <t>ВР</t>
  </si>
  <si>
    <t>Наименование расходов</t>
  </si>
  <si>
    <t>ИТОГО</t>
  </si>
  <si>
    <t>Вед</t>
  </si>
  <si>
    <t>Рз, ПР</t>
  </si>
  <si>
    <t>Сумма</t>
  </si>
  <si>
    <t>Общегосударственные вопросы</t>
  </si>
  <si>
    <t>Иные бюджетные ассигнования</t>
  </si>
  <si>
    <t>0113</t>
  </si>
  <si>
    <t>Другие общегосударственные вопросы</t>
  </si>
  <si>
    <t>15 0 00 00000</t>
  </si>
  <si>
    <t>15 0 00 SP040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</si>
  <si>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</si>
  <si>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311</t>
  </si>
  <si>
    <t>200</t>
  </si>
  <si>
    <t>Закупка товаров, работ и услуг для обеспечения государственных (муниципальных) нужд</t>
  </si>
  <si>
    <t>Национальная экономика</t>
  </si>
  <si>
    <t>Администрация Александровского муниципального района</t>
  </si>
  <si>
    <t>Жилищно-коммунальное хозяйство</t>
  </si>
  <si>
    <t>075</t>
  </si>
  <si>
    <t>600</t>
  </si>
  <si>
    <t>Образование</t>
  </si>
  <si>
    <t>Дошкольное образование</t>
  </si>
  <si>
    <t>Предоставление субсидий бюджетным, автономным учреждениям и иным некоммерческим организациям</t>
  </si>
  <si>
    <t>Управление образования администрации Александровского муниципального района</t>
  </si>
  <si>
    <t>Дополнительное образование детей</t>
  </si>
  <si>
    <t>Муниципальная программа "Социальная поддержка жителей Александровского муниципального округа"</t>
  </si>
  <si>
    <t>06 0 00 00000</t>
  </si>
  <si>
    <t>Подпрограмма "Обеспечение жильем молодых семей в Александровском муниципальном округе"</t>
  </si>
  <si>
    <t>06 3 00 00000</t>
  </si>
  <si>
    <t>06 3 01 00000</t>
  </si>
  <si>
    <t>Основное мероприятие "Улучшение жилищных условий молодых семей, постоянно проживающих (зарегистрированных) на территории Александровского муниципального округа"</t>
  </si>
  <si>
    <t>Обеспечение жильем молодых семей</t>
  </si>
  <si>
    <t>06 3 01 2С020</t>
  </si>
  <si>
    <t>300</t>
  </si>
  <si>
    <t>Социальное обеспечение и иные выплаты населению</t>
  </si>
  <si>
    <t>06 3 01 L4970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</si>
  <si>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</si>
  <si>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Социальная политика</t>
  </si>
  <si>
    <t>Социальное обеспечение населения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</si>
  <si>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Александровского муниципального округа</t>
  </si>
  <si>
    <t>800</t>
  </si>
  <si>
    <t>0802</t>
  </si>
  <si>
    <t>Культура, кинематография</t>
  </si>
  <si>
    <t>Культура</t>
  </si>
  <si>
    <t>Кинематография</t>
  </si>
  <si>
    <t>Муниципальная программа "Организация транспортного обслуживания населения Александровского муниципального округа"</t>
  </si>
  <si>
    <t>07 0 00 00000</t>
  </si>
  <si>
    <t>Основное мероприятие "Обеспечение населения услугами пассажирских перевозок"</t>
  </si>
  <si>
    <t>07 0 01 00000</t>
  </si>
  <si>
    <t>2022</t>
  </si>
  <si>
    <t>16 0 00 00000</t>
  </si>
  <si>
    <t>Реализация программы развития Александровского муниципального округа</t>
  </si>
  <si>
    <t>16 0 00 SР180</t>
  </si>
  <si>
    <t>05 01</t>
  </si>
  <si>
    <t>05 00</t>
  </si>
  <si>
    <t>10 0 00 00000</t>
  </si>
  <si>
    <t>Муниципальная программа "Управление муниципальным имуществом Александровского муниципального округа"</t>
  </si>
  <si>
    <t>Подпрограмма "Управление муниципальным имуществом Александровского муниципального округа"</t>
  </si>
  <si>
    <t>10 1 00 00000</t>
  </si>
  <si>
    <t>Основное мероприятие " Эффективное управление муниципальным имуществом"</t>
  </si>
  <si>
    <t>10 1 01 00000</t>
  </si>
  <si>
    <t>10 1 01 SP250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</si>
  <si>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</si>
  <si>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Жилищное хозяйство</t>
  </si>
  <si>
    <t>0405</t>
  </si>
  <si>
    <t>Сельское хозяйство и рыболовство</t>
  </si>
  <si>
    <t>08 0 00 00000</t>
  </si>
  <si>
    <t>08 2 00 00000</t>
  </si>
  <si>
    <t>08 2 01 00000</t>
  </si>
  <si>
    <t>08 2 01 SУ200</t>
  </si>
  <si>
    <t>Муниципальная программа "Экология и охрана окружающей среды в Александровском муниципальном округе"</t>
  </si>
  <si>
    <t>Подпрограмма "Организация мероприятий по охране окружающей среды на территории Александровского муниципального округа"</t>
  </si>
  <si>
    <t>Основное мероприятие " Проведение мероприятий по охране окружающей среды на территории Александровского муниципального округа"</t>
  </si>
  <si>
    <t>Реализация мероприятий по предотвращению распространения и уничтожению борщевика Сосновского в муниципальных образованиях Пермского края</t>
  </si>
  <si>
    <t>11 00</t>
  </si>
  <si>
    <t>11 01</t>
  </si>
  <si>
    <t>Физическая культура и спорт</t>
  </si>
  <si>
    <t xml:space="preserve">Физическая культура </t>
  </si>
  <si>
    <t>05 0 00 00000</t>
  </si>
  <si>
    <t>05 1 00 00000</t>
  </si>
  <si>
    <t>05 1 03 00000</t>
  </si>
  <si>
    <t>05 1 03 SP180</t>
  </si>
  <si>
    <t>Муниципальная программа "Развитие культуры, спорта и туризма в Александровском муниципальном округе"</t>
  </si>
  <si>
    <t>Подпрограмма "Развитие культуры в Александровском муниципальном округе"</t>
  </si>
  <si>
    <t>Основное мероприятие "Ремонт учреждений культуры в рамках Программы развития Александровского муниципального округа Пермского края на 2020-2022 годы"</t>
  </si>
  <si>
    <t>Реализация программ развития преобразованных муниципальных образований</t>
  </si>
  <si>
    <t>Возмещение затрат, связанных с организацией перевозки отдельных категорий граждан с использованием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электронных социальных проездных документов</t>
  </si>
  <si>
    <t>07 0 01 2C460</t>
  </si>
  <si>
    <t>Общее образование</t>
  </si>
  <si>
    <t>01 0 00 00000</t>
  </si>
  <si>
    <t>01 1 01 00000</t>
  </si>
  <si>
    <t>01 1 00 00000</t>
  </si>
  <si>
    <t>01 1 01 2Н420</t>
  </si>
  <si>
    <t>Муниципальная программа "Развитие системы образования Александровского муниципального округа"</t>
  </si>
  <si>
    <t>Подпрограмма "Развитие системы дошкольного образования Александровского муниципального округа"</t>
  </si>
  <si>
    <t>Основное мероприятие "Обеспечение деятельности казенных и бюджетных учреждений"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</si>
  <si>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</si>
  <si>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01 2 00 00000</t>
  </si>
  <si>
    <t>01 2 01 00000</t>
  </si>
  <si>
    <t>01 2 01 SP180</t>
  </si>
  <si>
    <t>Подпрограмма "Развитие системы начального общего, основного общего, среднего общего образования Александровского муниципального округа"</t>
  </si>
  <si>
    <t>14 0 00 00000</t>
  </si>
  <si>
    <t>14 1 00 00000</t>
  </si>
  <si>
    <t>Приобретение благоустроенных жилых помещений для граждан, проживающих в аварийных домах</t>
  </si>
  <si>
    <t>14 1 01 SP040</t>
  </si>
  <si>
    <t>14 1 01 00000</t>
  </si>
  <si>
    <t>400</t>
  </si>
  <si>
    <t>Капитальные вложения в объекты государственной (муниципальной) собственности</t>
  </si>
  <si>
    <t>Муниципальная программа "Ликвидация ветхого и аварийного жилого фонда в Александровском муниципальном округе "</t>
  </si>
  <si>
    <t>Подпрограмма "Ликвидация ветхого и аварийного жилого фонда в Александровском муниципальном округе"</t>
  </si>
  <si>
    <t>Основное мероприятие "Приобретение в муниципальную собственность Александровского муниципального округа благоустроенных жилых помещений"</t>
  </si>
  <si>
    <t>10 1 01 00004</t>
  </si>
  <si>
    <t>Проведение мероприятий по сносу расселенных жилых домов и нежилых зданий</t>
  </si>
  <si>
    <t>01 2 01 2Ф180</t>
  </si>
  <si>
    <t>Обеспечение условий для развития физической культуры и массового спорта</t>
  </si>
  <si>
    <t xml:space="preserve">11 01 </t>
  </si>
  <si>
    <t>07 00</t>
  </si>
  <si>
    <t>07 01</t>
  </si>
  <si>
    <t>07 03</t>
  </si>
  <si>
    <t>07 02</t>
  </si>
  <si>
    <t>10 00</t>
  </si>
  <si>
    <t>10 03</t>
  </si>
  <si>
    <t>08 00</t>
  </si>
  <si>
    <t>08 01</t>
  </si>
  <si>
    <t>04 00</t>
  </si>
  <si>
    <t>04 05</t>
  </si>
  <si>
    <t>01 00</t>
  </si>
  <si>
    <t>01 13</t>
  </si>
  <si>
    <t>08 02</t>
  </si>
  <si>
    <t>05 1 04 00000</t>
  </si>
  <si>
    <t>05 1 04 SP040</t>
  </si>
  <si>
    <t>Основное мероприятие "Реализация муниципальных программ, приоритетных муниципальных проектов в рамках приоритетных региональных проектов, инвестиционных проектов Александровского муниципального округа"</t>
  </si>
  <si>
    <t>14 1 F3 00000</t>
  </si>
  <si>
    <t>Основное мероприятие "Обеспечение мероприятий по переселению граждан из аварийного жилищного фонда, предоставляемых в целях реализации мероприятий федерального проекта "Обеспечение устойчивого сокращения непригодного для проживания жилищного фонда"</t>
  </si>
  <si>
    <t>14 1 F3 67483</t>
  </si>
  <si>
    <t>Обеспечение устойчивого сокращения непригодного для проживания жилого фонда</t>
  </si>
  <si>
    <t>14 1 F3 67484</t>
  </si>
  <si>
    <t>Реализация мероприятий по обеспечению устойчивого сокращения непригодного для проживания жилого фонда</t>
  </si>
  <si>
    <t>01 1 01 SP040</t>
  </si>
  <si>
    <t>01 2 01 SP040</t>
  </si>
  <si>
    <t>01 0 00 0000</t>
  </si>
  <si>
    <t>01 3 00 00000</t>
  </si>
  <si>
    <t>01 3 01 00000</t>
  </si>
  <si>
    <t>01 3 01 SP040</t>
  </si>
  <si>
    <t>Подпрограмма "Развитие системы воспитания и дополнительного образования Александровского муниципального округа"</t>
  </si>
  <si>
    <t>2023</t>
  </si>
  <si>
    <t>06 1 00 00000</t>
  </si>
  <si>
    <t>06 1 02 00000</t>
  </si>
  <si>
    <t>06 1 02 2С190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</si>
  <si>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</si>
  <si>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Основное мероприятие "Меры социальной помощи и поддержки отдельных категорий населения Александровского муниципального округа Пермского края"</t>
  </si>
  <si>
    <t>Подпрограмма "Реализация системы мер социальной помощи и поддержки отдельных категорий граждан Александровского муниципального округа"</t>
  </si>
  <si>
    <t>01 04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</si>
  <si>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</si>
  <si>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</si>
  <si>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</si>
  <si>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Изменения в ведомственную структуру расходов бюджета на 2021 год, тыс. рублей</t>
  </si>
  <si>
    <t>Приложение 5</t>
  </si>
  <si>
    <t>к решению Думы</t>
  </si>
  <si>
    <t xml:space="preserve">от  № </t>
  </si>
  <si>
    <t>Изменения в ведомственную структуру расходов бюджета на 2022-2023гг, тыс. рублей</t>
  </si>
  <si>
    <t>Приложение 6</t>
  </si>
  <si>
    <t>0111</t>
  </si>
  <si>
    <t>Резервные фонды</t>
  </si>
  <si>
    <t>90 0 00 00000</t>
  </si>
  <si>
    <t>Непрограммные мероприятия</t>
  </si>
  <si>
    <t>93 0 00 00000</t>
  </si>
  <si>
    <t>93 0 00 00210</t>
  </si>
  <si>
    <t>Резервный фонд администрации Александровского муниципального района</t>
  </si>
  <si>
    <t>93 0 00 00230</t>
  </si>
  <si>
    <t>Расходы на оказание помощи пострадавшим от пожара</t>
  </si>
  <si>
    <t>05 03</t>
  </si>
  <si>
    <t>Благоустройство</t>
  </si>
  <si>
    <t>18 0 00 00000</t>
  </si>
  <si>
    <t>Реализация проектов инициативного бюджетирования Александровского муниципального округа</t>
  </si>
  <si>
    <t>Софинансирование проектов инициативного бюджетирования</t>
  </si>
  <si>
    <t>18 0 04 00000</t>
  </si>
  <si>
    <t>18 0 04 SP080</t>
  </si>
  <si>
    <t>Основное мероприятие "Здоровое поколение"- второй этап (обустройство общедоступной уличной спортивно-игровой площадки) в районе ул. Мира, 6а поселка Карьер-Известняк Александровского муниципального округа Пермского края"</t>
  </si>
  <si>
    <t>04 09</t>
  </si>
  <si>
    <t>Дорожное хозяйство (дорожные фонды)</t>
  </si>
  <si>
    <t>11 0 00 00000</t>
  </si>
  <si>
    <t>Муниципальная программа "Обеспечение безопасности дорожного движения на территории Александровского муниципального округа"</t>
  </si>
  <si>
    <t>11 1 00 00000</t>
  </si>
  <si>
    <t>Подпрограмма "Обеспечение безопасности дорожного движения на территории Александровского муниципального округа"</t>
  </si>
  <si>
    <t>11 1 01 00000</t>
  </si>
  <si>
    <t>Основное мероприятие "Муниципальный дорожный фонд Александровского муниципального округа"</t>
  </si>
  <si>
    <t>11 1 01 ST040</t>
  </si>
  <si>
    <t>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</si>
  <si>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01 2 01 00190</t>
  </si>
  <si>
    <t>Предоставление общего (начального, основного, среднего) образования в общеобразовательных организациях</t>
  </si>
  <si>
    <t>12 0 00 00000</t>
  </si>
  <si>
    <t>Муниципальная программа "Управление земельными ресурсами Александровского муниципального округа"</t>
  </si>
  <si>
    <t>12 1 00 00000</t>
  </si>
  <si>
    <t>Подпрограмма "Управление земельными ресурсами Александровского муниципального округа"</t>
  </si>
  <si>
    <t>12 1 01 00000</t>
  </si>
  <si>
    <t>12 1 01 00001</t>
  </si>
  <si>
    <t>Обеспечение деятельности МКУ "Земля"</t>
  </si>
  <si>
    <t>02 0 00 00000</t>
  </si>
  <si>
    <t>Муниципальная программа "Благоустройство территории Александровского муниципального округа"</t>
  </si>
  <si>
    <t>02 0 01 00000</t>
  </si>
  <si>
    <t>Основное мероприятие "Обеспечение комфортного проживания на территории округа"</t>
  </si>
  <si>
    <t>02 0 01 20000</t>
  </si>
  <si>
    <t>Субсидии организациям осуществляющим содержание и эксплуатацию уличных сетей наружного освещения населенных пунктов округа</t>
  </si>
  <si>
    <t>02 0 01 60000</t>
  </si>
  <si>
    <t>Оплата потребления электроэнергии на нужды наружного освещения</t>
  </si>
  <si>
    <t>91 0 00 00000</t>
  </si>
  <si>
    <t>Обеспечение деятельности руководства и управления в сфере установленных функций органов местного самоуправления</t>
  </si>
  <si>
    <t>91 0 00 59300</t>
  </si>
  <si>
    <t>Государственная регистрация актов гражданского состояния</t>
  </si>
  <si>
    <t>0102</t>
  </si>
  <si>
    <t>Функционирование высшего должностного лица субъекта Российской Федерации и муниципального образования</t>
  </si>
  <si>
    <t>91 0 00 00010</t>
  </si>
  <si>
    <t>Глава муниципального образования</t>
  </si>
  <si>
    <t>91 0 00 00050</t>
  </si>
  <si>
    <t>Глава Александровского муниципального района</t>
  </si>
  <si>
    <t>91 0 00 00080</t>
  </si>
  <si>
    <t>Глава Яйвинского городского поселения</t>
  </si>
  <si>
    <t>91 0 00 00090</t>
  </si>
  <si>
    <t>Глава Скопкортненского сельского поселения</t>
  </si>
  <si>
    <t>91 0 00 00200</t>
  </si>
  <si>
    <t>Глава Всеволодо-Вильвенского городского поселения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</si>
</sst>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(* #,##0.00_);_(* \(#,##0.00\);_(* &quot;-&quot;??_);_(@_)"/>
    <numFmt numFmtId="174" formatCode="_-* #,##0.00\ _D_M_-;\-* #,##0.00\ _D_M_-;_-* &quot;-&quot;??\ _D_M_-;_-@_-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\ _₽"/>
    <numFmt numFmtId="181" formatCode="#,##0.0\ _₽"/>
    <numFmt numFmtId="182" formatCode="#,##0.000\ _₽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2"/>
      <color indexed="63"/>
      <name val="Times New Roman"/>
      <family val="1"/>
    </font>
    <font>
      <i/>
      <sz val="12"/>
      <color indexed="6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101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>
        <color indexed="63"/>
      </top>
      <bottom style="hair"/>
    </border>
  </borders>
  <cellStyleXfs count="9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5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5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55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5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5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56" fillId="30" borderId="0" applyNumberFormat="0" applyBorder="0" applyAlignment="0" applyProtection="0"/>
    <xf numFmtId="0" fontId="5" fillId="31" borderId="0" applyNumberFormat="0" applyBorder="0" applyAlignment="0" applyProtection="0"/>
    <xf numFmtId="0" fontId="56" fillId="32" borderId="0" applyNumberFormat="0" applyBorder="0" applyAlignment="0" applyProtection="0"/>
    <xf numFmtId="0" fontId="5" fillId="3" borderId="0" applyNumberFormat="0" applyBorder="0" applyAlignment="0" applyProtection="0"/>
    <xf numFmtId="0" fontId="56" fillId="33" borderId="0" applyNumberFormat="0" applyBorder="0" applyAlignment="0" applyProtection="0"/>
    <xf numFmtId="0" fontId="5" fillId="25" borderId="0" applyNumberFormat="0" applyBorder="0" applyAlignment="0" applyProtection="0"/>
    <xf numFmtId="0" fontId="56" fillId="34" borderId="0" applyNumberFormat="0" applyBorder="0" applyAlignment="0" applyProtection="0"/>
    <xf numFmtId="0" fontId="5" fillId="35" borderId="0" applyNumberFormat="0" applyBorder="0" applyAlignment="0" applyProtection="0"/>
    <xf numFmtId="0" fontId="56" fillId="36" borderId="0" applyNumberFormat="0" applyBorder="0" applyAlignment="0" applyProtection="0"/>
    <xf numFmtId="0" fontId="5" fillId="37" borderId="0" applyNumberFormat="0" applyBorder="0" applyAlignment="0" applyProtection="0"/>
    <xf numFmtId="0" fontId="56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0" borderId="0" applyNumberFormat="0" applyBorder="0" applyAlignment="0" applyProtection="0"/>
    <xf numFmtId="0" fontId="5" fillId="56" borderId="0" applyNumberFormat="0" applyBorder="0" applyAlignment="0" applyProtection="0"/>
    <xf numFmtId="0" fontId="5" fillId="43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1" fillId="4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43" borderId="0" applyNumberFormat="0" applyBorder="0" applyAlignment="0" applyProtection="0"/>
    <xf numFmtId="0" fontId="5" fillId="50" borderId="0" applyNumberFormat="0" applyBorder="0" applyAlignment="0" applyProtection="0"/>
    <xf numFmtId="0" fontId="5" fillId="43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1" fillId="54" borderId="0" applyNumberFormat="0" applyBorder="0" applyAlignment="0" applyProtection="0"/>
    <xf numFmtId="0" fontId="1" fillId="42" borderId="0" applyNumberFormat="0" applyBorder="0" applyAlignment="0" applyProtection="0"/>
    <xf numFmtId="0" fontId="1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51" borderId="0" applyNumberFormat="0" applyBorder="0" applyAlignment="0" applyProtection="0"/>
    <xf numFmtId="0" fontId="5" fillId="64" borderId="0" applyNumberFormat="0" applyBorder="0" applyAlignment="0" applyProtection="0"/>
    <xf numFmtId="0" fontId="5" fillId="63" borderId="0" applyNumberFormat="0" applyBorder="0" applyAlignment="0" applyProtection="0"/>
    <xf numFmtId="0" fontId="5" fillId="65" borderId="0" applyNumberFormat="0" applyBorder="0" applyAlignment="0" applyProtection="0"/>
    <xf numFmtId="0" fontId="6" fillId="51" borderId="0" applyNumberFormat="0" applyBorder="0" applyAlignment="0" applyProtection="0"/>
    <xf numFmtId="0" fontId="7" fillId="66" borderId="1" applyNumberFormat="0" applyAlignment="0" applyProtection="0"/>
    <xf numFmtId="0" fontId="8" fillId="52" borderId="2" applyNumberFormat="0" applyAlignment="0" applyProtection="0"/>
    <xf numFmtId="0" fontId="9" fillId="67" borderId="0" applyNumberFormat="0" applyBorder="0" applyAlignment="0" applyProtection="0"/>
    <xf numFmtId="0" fontId="9" fillId="68" borderId="0" applyNumberFormat="0" applyBorder="0" applyAlignment="0" applyProtection="0"/>
    <xf numFmtId="0" fontId="9" fillId="69" borderId="0" applyNumberFormat="0" applyBorder="0" applyAlignment="0" applyProtection="0"/>
    <xf numFmtId="0" fontId="9" fillId="70" borderId="0" applyNumberFormat="0" applyBorder="0" applyAlignment="0" applyProtection="0"/>
    <xf numFmtId="0" fontId="9" fillId="71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72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63" borderId="1" applyNumberFormat="0" applyAlignment="0" applyProtection="0"/>
    <xf numFmtId="0" fontId="16" fillId="0" borderId="6" applyNumberFormat="0" applyFill="0" applyAlignment="0" applyProtection="0"/>
    <xf numFmtId="0" fontId="17" fillId="63" borderId="0" applyNumberFormat="0" applyBorder="0" applyAlignment="0" applyProtection="0"/>
    <xf numFmtId="0" fontId="2" fillId="0" borderId="0">
      <alignment/>
      <protection/>
    </xf>
    <xf numFmtId="0" fontId="0" fillId="62" borderId="7" applyNumberFormat="0" applyFont="0" applyAlignment="0" applyProtection="0"/>
    <xf numFmtId="0" fontId="18" fillId="66" borderId="8" applyNumberFormat="0" applyAlignment="0" applyProtection="0"/>
    <xf numFmtId="4" fontId="19" fillId="73" borderId="9" applyNumberFormat="0" applyProtection="0">
      <alignment vertical="center"/>
    </xf>
    <xf numFmtId="0" fontId="2" fillId="0" borderId="0">
      <alignment/>
      <protection/>
    </xf>
    <xf numFmtId="4" fontId="40" fillId="73" borderId="10" applyNumberFormat="0" applyProtection="0">
      <alignment vertical="center"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9" fillId="73" borderId="9" applyNumberFormat="0" applyProtection="0">
      <alignment vertical="center"/>
    </xf>
    <xf numFmtId="0" fontId="0" fillId="0" borderId="0">
      <alignment/>
      <protection/>
    </xf>
    <xf numFmtId="4" fontId="20" fillId="73" borderId="9" applyNumberFormat="0" applyProtection="0">
      <alignment vertical="center"/>
    </xf>
    <xf numFmtId="0" fontId="2" fillId="0" borderId="0">
      <alignment/>
      <protection/>
    </xf>
    <xf numFmtId="4" fontId="41" fillId="73" borderId="10" applyNumberFormat="0" applyProtection="0">
      <alignment vertical="center"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0" fillId="73" borderId="9" applyNumberFormat="0" applyProtection="0">
      <alignment vertical="center"/>
    </xf>
    <xf numFmtId="4" fontId="19" fillId="73" borderId="9" applyNumberFormat="0" applyProtection="0">
      <alignment horizontal="left" vertical="center" indent="1"/>
    </xf>
    <xf numFmtId="0" fontId="2" fillId="0" borderId="0">
      <alignment/>
      <protection/>
    </xf>
    <xf numFmtId="4" fontId="40" fillId="73" borderId="10" applyNumberFormat="0" applyProtection="0">
      <alignment horizontal="left" vertical="center" indent="1"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9" fillId="73" borderId="9" applyNumberFormat="0" applyProtection="0">
      <alignment horizontal="left" vertical="center" indent="1"/>
    </xf>
    <xf numFmtId="4" fontId="19" fillId="73" borderId="9" applyNumberFormat="0" applyProtection="0">
      <alignment horizontal="left" vertical="center" indent="1"/>
    </xf>
    <xf numFmtId="0" fontId="21" fillId="73" borderId="10" applyNumberFormat="0" applyProtection="0">
      <alignment horizontal="left" vertical="top" indent="1"/>
    </xf>
    <xf numFmtId="0" fontId="2" fillId="0" borderId="0">
      <alignment/>
      <protection/>
    </xf>
    <xf numFmtId="0" fontId="40" fillId="73" borderId="10" applyNumberFormat="0" applyProtection="0">
      <alignment horizontal="left" vertical="top" indent="1"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73" borderId="10" applyNumberFormat="0" applyProtection="0">
      <alignment horizontal="left" vertical="top" indent="1"/>
    </xf>
    <xf numFmtId="4" fontId="19" fillId="37" borderId="9" applyNumberFormat="0" applyProtection="0">
      <alignment horizontal="left" vertical="center" indent="1"/>
    </xf>
    <xf numFmtId="0" fontId="2" fillId="0" borderId="0">
      <alignment/>
      <protection/>
    </xf>
    <xf numFmtId="4" fontId="40" fillId="2" borderId="0" applyNumberFormat="0" applyProtection="0">
      <alignment horizontal="left" vertical="center" indent="1"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9" fillId="37" borderId="9" applyNumberFormat="0" applyProtection="0">
      <alignment horizontal="left" vertical="center" indent="1"/>
    </xf>
    <xf numFmtId="4" fontId="19" fillId="7" borderId="9" applyNumberFormat="0" applyProtection="0">
      <alignment horizontal="right" vertical="center"/>
    </xf>
    <xf numFmtId="0" fontId="2" fillId="0" borderId="0">
      <alignment/>
      <protection/>
    </xf>
    <xf numFmtId="4" fontId="3" fillId="7" borderId="10" applyNumberFormat="0" applyProtection="0">
      <alignment horizontal="right" vertical="center"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9" fillId="7" borderId="9" applyNumberFormat="0" applyProtection="0">
      <alignment horizontal="right" vertical="center"/>
    </xf>
    <xf numFmtId="4" fontId="19" fillId="74" borderId="9" applyNumberFormat="0" applyProtection="0">
      <alignment horizontal="right" vertical="center"/>
    </xf>
    <xf numFmtId="0" fontId="2" fillId="0" borderId="0">
      <alignment/>
      <protection/>
    </xf>
    <xf numFmtId="4" fontId="3" fillId="3" borderId="10" applyNumberFormat="0" applyProtection="0">
      <alignment horizontal="right" vertical="center"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9" fillId="74" borderId="9" applyNumberFormat="0" applyProtection="0">
      <alignment horizontal="right" vertical="center"/>
    </xf>
    <xf numFmtId="4" fontId="19" fillId="75" borderId="11" applyNumberFormat="0" applyProtection="0">
      <alignment horizontal="right" vertical="center"/>
    </xf>
    <xf numFmtId="0" fontId="2" fillId="0" borderId="0">
      <alignment/>
      <protection/>
    </xf>
    <xf numFmtId="4" fontId="3" fillId="75" borderId="10" applyNumberFormat="0" applyProtection="0">
      <alignment horizontal="right" vertical="center"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9" fillId="75" borderId="11" applyNumberFormat="0" applyProtection="0">
      <alignment horizontal="right" vertical="center"/>
    </xf>
    <xf numFmtId="4" fontId="19" fillId="29" borderId="9" applyNumberFormat="0" applyProtection="0">
      <alignment horizontal="right" vertical="center"/>
    </xf>
    <xf numFmtId="0" fontId="2" fillId="0" borderId="0">
      <alignment/>
      <protection/>
    </xf>
    <xf numFmtId="4" fontId="3" fillId="29" borderId="10" applyNumberFormat="0" applyProtection="0">
      <alignment horizontal="right" vertical="center"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9" fillId="29" borderId="9" applyNumberFormat="0" applyProtection="0">
      <alignment horizontal="right" vertical="center"/>
    </xf>
    <xf numFmtId="4" fontId="19" fillId="39" borderId="9" applyNumberFormat="0" applyProtection="0">
      <alignment horizontal="right" vertical="center"/>
    </xf>
    <xf numFmtId="0" fontId="2" fillId="0" borderId="0">
      <alignment/>
      <protection/>
    </xf>
    <xf numFmtId="4" fontId="3" fillId="39" borderId="10" applyNumberFormat="0" applyProtection="0">
      <alignment horizontal="right" vertical="center"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9" fillId="39" borderId="9" applyNumberFormat="0" applyProtection="0">
      <alignment horizontal="right" vertical="center"/>
    </xf>
    <xf numFmtId="4" fontId="19" fillId="76" borderId="9" applyNumberFormat="0" applyProtection="0">
      <alignment horizontal="right" vertical="center"/>
    </xf>
    <xf numFmtId="0" fontId="2" fillId="0" borderId="0">
      <alignment/>
      <protection/>
    </xf>
    <xf numFmtId="4" fontId="3" fillId="76" borderId="10" applyNumberFormat="0" applyProtection="0">
      <alignment horizontal="right" vertical="center"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9" fillId="76" borderId="9" applyNumberFormat="0" applyProtection="0">
      <alignment horizontal="right" vertical="center"/>
    </xf>
    <xf numFmtId="4" fontId="19" fillId="20" borderId="9" applyNumberFormat="0" applyProtection="0">
      <alignment horizontal="right" vertical="center"/>
    </xf>
    <xf numFmtId="0" fontId="2" fillId="0" borderId="0">
      <alignment/>
      <protection/>
    </xf>
    <xf numFmtId="4" fontId="3" fillId="20" borderId="10" applyNumberFormat="0" applyProtection="0">
      <alignment horizontal="right" vertical="center"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9" fillId="20" borderId="9" applyNumberFormat="0" applyProtection="0">
      <alignment horizontal="right" vertical="center"/>
    </xf>
    <xf numFmtId="4" fontId="19" fillId="77" borderId="9" applyNumberFormat="0" applyProtection="0">
      <alignment horizontal="right" vertical="center"/>
    </xf>
    <xf numFmtId="0" fontId="2" fillId="0" borderId="0">
      <alignment/>
      <protection/>
    </xf>
    <xf numFmtId="4" fontId="3" fillId="77" borderId="10" applyNumberFormat="0" applyProtection="0">
      <alignment horizontal="right" vertical="center"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9" fillId="77" borderId="9" applyNumberFormat="0" applyProtection="0">
      <alignment horizontal="right" vertical="center"/>
    </xf>
    <xf numFmtId="4" fontId="19" fillId="25" borderId="9" applyNumberFormat="0" applyProtection="0">
      <alignment horizontal="right" vertical="center"/>
    </xf>
    <xf numFmtId="0" fontId="2" fillId="0" borderId="0">
      <alignment/>
      <protection/>
    </xf>
    <xf numFmtId="4" fontId="3" fillId="25" borderId="10" applyNumberFormat="0" applyProtection="0">
      <alignment horizontal="right" vertical="center"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9" fillId="25" borderId="9" applyNumberFormat="0" applyProtection="0">
      <alignment horizontal="right" vertical="center"/>
    </xf>
    <xf numFmtId="4" fontId="19" fillId="78" borderId="11" applyNumberFormat="0" applyProtection="0">
      <alignment horizontal="left" vertical="center" indent="1"/>
    </xf>
    <xf numFmtId="0" fontId="2" fillId="0" borderId="0">
      <alignment/>
      <protection/>
    </xf>
    <xf numFmtId="4" fontId="40" fillId="78" borderId="12" applyNumberFormat="0" applyProtection="0">
      <alignment horizontal="left" vertical="center" indent="1"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9" fillId="78" borderId="11" applyNumberFormat="0" applyProtection="0">
      <alignment horizontal="left" vertical="center" indent="1"/>
    </xf>
    <xf numFmtId="4" fontId="0" fillId="19" borderId="11" applyNumberFormat="0" applyProtection="0">
      <alignment horizontal="left" vertical="center" indent="1"/>
    </xf>
    <xf numFmtId="0" fontId="2" fillId="0" borderId="0">
      <alignment/>
      <protection/>
    </xf>
    <xf numFmtId="4" fontId="3" fillId="79" borderId="0" applyNumberFormat="0" applyProtection="0">
      <alignment horizontal="left" vertical="center" indent="1"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19" borderId="11" applyNumberFormat="0" applyProtection="0">
      <alignment horizontal="left" vertical="center" indent="1"/>
    </xf>
    <xf numFmtId="4" fontId="0" fillId="19" borderId="11" applyNumberFormat="0" applyProtection="0">
      <alignment horizontal="left" vertical="center" indent="1"/>
    </xf>
    <xf numFmtId="0" fontId="2" fillId="0" borderId="0">
      <alignment/>
      <protection/>
    </xf>
    <xf numFmtId="4" fontId="42" fillId="19" borderId="0" applyNumberFormat="0" applyProtection="0">
      <alignment horizontal="left" vertical="center" indent="1"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19" borderId="11" applyNumberFormat="0" applyProtection="0">
      <alignment horizontal="left" vertical="center" indent="1"/>
    </xf>
    <xf numFmtId="4" fontId="19" fillId="2" borderId="9" applyNumberFormat="0" applyProtection="0">
      <alignment horizontal="right" vertical="center"/>
    </xf>
    <xf numFmtId="0" fontId="2" fillId="0" borderId="0">
      <alignment/>
      <protection/>
    </xf>
    <xf numFmtId="4" fontId="3" fillId="2" borderId="10" applyNumberFormat="0" applyProtection="0">
      <alignment horizontal="right" vertical="center"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9" fillId="2" borderId="9" applyNumberFormat="0" applyProtection="0">
      <alignment horizontal="right" vertical="center"/>
    </xf>
    <xf numFmtId="4" fontId="19" fillId="79" borderId="11" applyNumberFormat="0" applyProtection="0">
      <alignment horizontal="left" vertical="center" indent="1"/>
    </xf>
    <xf numFmtId="0" fontId="2" fillId="0" borderId="0">
      <alignment/>
      <protection/>
    </xf>
    <xf numFmtId="4" fontId="3" fillId="79" borderId="0" applyNumberFormat="0" applyProtection="0">
      <alignment horizontal="left" vertical="center" indent="1"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9" fillId="79" borderId="11" applyNumberFormat="0" applyProtection="0">
      <alignment horizontal="left" vertical="center" indent="1"/>
    </xf>
    <xf numFmtId="4" fontId="19" fillId="2" borderId="11" applyNumberFormat="0" applyProtection="0">
      <alignment horizontal="left" vertical="center" indent="1"/>
    </xf>
    <xf numFmtId="0" fontId="2" fillId="0" borderId="0">
      <alignment/>
      <protection/>
    </xf>
    <xf numFmtId="4" fontId="3" fillId="2" borderId="0" applyNumberFormat="0" applyProtection="0">
      <alignment horizontal="left" vertical="center" indent="1"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9" fillId="2" borderId="11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19" fillId="21" borderId="9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2" fillId="0" borderId="0">
      <alignment/>
      <protection/>
    </xf>
    <xf numFmtId="0" fontId="0" fillId="19" borderId="10" applyNumberFormat="0" applyProtection="0">
      <alignment horizontal="left" vertical="center" indent="1"/>
    </xf>
    <xf numFmtId="0" fontId="19" fillId="19" borderId="10" applyNumberFormat="0" applyProtection="0">
      <alignment horizontal="left" vertical="top" indent="1"/>
    </xf>
    <xf numFmtId="0" fontId="2" fillId="0" borderId="0">
      <alignment/>
      <protection/>
    </xf>
    <xf numFmtId="0" fontId="0" fillId="19" borderId="10" applyNumberFormat="0" applyProtection="0">
      <alignment horizontal="left" vertical="top" indent="1"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19" borderId="10" applyNumberFormat="0" applyProtection="0">
      <alignment horizontal="left" vertical="top" indent="1"/>
    </xf>
    <xf numFmtId="0" fontId="0" fillId="2" borderId="10" applyNumberFormat="0" applyProtection="0">
      <alignment horizontal="left" vertical="center" indent="1"/>
    </xf>
    <xf numFmtId="0" fontId="19" fillId="80" borderId="9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2" fillId="0" borderId="0">
      <alignment/>
      <protection/>
    </xf>
    <xf numFmtId="0" fontId="0" fillId="2" borderId="10" applyNumberFormat="0" applyProtection="0">
      <alignment horizontal="left" vertical="center" indent="1"/>
    </xf>
    <xf numFmtId="0" fontId="19" fillId="2" borderId="10" applyNumberFormat="0" applyProtection="0">
      <alignment horizontal="left" vertical="top" indent="1"/>
    </xf>
    <xf numFmtId="0" fontId="2" fillId="0" borderId="0">
      <alignment/>
      <protection/>
    </xf>
    <xf numFmtId="0" fontId="0" fillId="2" borderId="10" applyNumberFormat="0" applyProtection="0">
      <alignment horizontal="left" vertical="top" indent="1"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10" applyNumberFormat="0" applyProtection="0">
      <alignment horizontal="left" vertical="top" indent="1"/>
    </xf>
    <xf numFmtId="0" fontId="0" fillId="6" borderId="10" applyNumberFormat="0" applyProtection="0">
      <alignment horizontal="left" vertical="center" indent="1"/>
    </xf>
    <xf numFmtId="0" fontId="19" fillId="6" borderId="9" applyNumberFormat="0" applyProtection="0">
      <alignment horizontal="left" vertical="center" indent="1"/>
    </xf>
    <xf numFmtId="0" fontId="2" fillId="0" borderId="0">
      <alignment/>
      <protection/>
    </xf>
    <xf numFmtId="0" fontId="19" fillId="6" borderId="9" applyNumberFormat="0" applyProtection="0">
      <alignment horizontal="left" vertical="center" indent="1"/>
    </xf>
    <xf numFmtId="0" fontId="0" fillId="6" borderId="10" applyNumberFormat="0" applyProtection="0">
      <alignment horizontal="left" vertical="center" indent="1"/>
    </xf>
    <xf numFmtId="0" fontId="19" fillId="6" borderId="10" applyNumberFormat="0" applyProtection="0">
      <alignment horizontal="left" vertical="top" indent="1"/>
    </xf>
    <xf numFmtId="0" fontId="2" fillId="0" borderId="0">
      <alignment/>
      <protection/>
    </xf>
    <xf numFmtId="0" fontId="0" fillId="6" borderId="10" applyNumberFormat="0" applyProtection="0">
      <alignment horizontal="left" vertical="top" indent="1"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6" borderId="10" applyNumberFormat="0" applyProtection="0">
      <alignment horizontal="left" vertical="top" indent="1"/>
    </xf>
    <xf numFmtId="0" fontId="19" fillId="79" borderId="9" applyNumberFormat="0" applyProtection="0">
      <alignment horizontal="left" vertical="center" indent="1"/>
    </xf>
    <xf numFmtId="0" fontId="2" fillId="0" borderId="0">
      <alignment/>
      <protection/>
    </xf>
    <xf numFmtId="0" fontId="0" fillId="79" borderId="10" applyNumberFormat="0" applyProtection="0">
      <alignment horizontal="left" vertical="center" indent="1"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79" borderId="9" applyNumberFormat="0" applyProtection="0">
      <alignment horizontal="left" vertical="center" indent="1"/>
    </xf>
    <xf numFmtId="0" fontId="19" fillId="79" borderId="10" applyNumberFormat="0" applyProtection="0">
      <alignment horizontal="left" vertical="top" indent="1"/>
    </xf>
    <xf numFmtId="0" fontId="2" fillId="0" borderId="0">
      <alignment/>
      <protection/>
    </xf>
    <xf numFmtId="0" fontId="0" fillId="79" borderId="10" applyNumberFormat="0" applyProtection="0">
      <alignment horizontal="left" vertical="top" indent="1"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79" borderId="10" applyNumberFormat="0" applyProtection="0">
      <alignment horizontal="left" vertical="top" indent="1"/>
    </xf>
    <xf numFmtId="0" fontId="19" fillId="5" borderId="13" applyNumberFormat="0">
      <alignment/>
      <protection locked="0"/>
    </xf>
    <xf numFmtId="0" fontId="2" fillId="0" borderId="0">
      <alignment/>
      <protection/>
    </xf>
    <xf numFmtId="0" fontId="0" fillId="5" borderId="14" applyNumberFormat="0">
      <alignment/>
      <protection locked="0"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5" borderId="13" applyNumberFormat="0">
      <alignment/>
      <protection locked="0"/>
    </xf>
    <xf numFmtId="0" fontId="22" fillId="19" borderId="15" applyBorder="0">
      <alignment/>
      <protection/>
    </xf>
    <xf numFmtId="4" fontId="23" fillId="4" borderId="10" applyNumberFormat="0" applyProtection="0">
      <alignment vertical="center"/>
    </xf>
    <xf numFmtId="0" fontId="2" fillId="0" borderId="0">
      <alignment/>
      <protection/>
    </xf>
    <xf numFmtId="4" fontId="3" fillId="4" borderId="10" applyNumberFormat="0" applyProtection="0">
      <alignment vertical="center"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3" fillId="4" borderId="10" applyNumberFormat="0" applyProtection="0">
      <alignment vertical="center"/>
    </xf>
    <xf numFmtId="4" fontId="20" fillId="4" borderId="14" applyNumberFormat="0" applyProtection="0">
      <alignment vertical="center"/>
    </xf>
    <xf numFmtId="0" fontId="2" fillId="0" borderId="0">
      <alignment/>
      <protection/>
    </xf>
    <xf numFmtId="4" fontId="43" fillId="4" borderId="10" applyNumberFormat="0" applyProtection="0">
      <alignment vertical="center"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0" fillId="4" borderId="14" applyNumberFormat="0" applyProtection="0">
      <alignment vertical="center"/>
    </xf>
    <xf numFmtId="4" fontId="23" fillId="21" borderId="10" applyNumberFormat="0" applyProtection="0">
      <alignment horizontal="left" vertical="center" indent="1"/>
    </xf>
    <xf numFmtId="0" fontId="2" fillId="0" borderId="0">
      <alignment/>
      <protection/>
    </xf>
    <xf numFmtId="4" fontId="3" fillId="4" borderId="10" applyNumberFormat="0" applyProtection="0">
      <alignment horizontal="left" vertical="center" indent="1"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3" fillId="21" borderId="10" applyNumberFormat="0" applyProtection="0">
      <alignment horizontal="left" vertical="center" indent="1"/>
    </xf>
    <xf numFmtId="0" fontId="23" fillId="4" borderId="10" applyNumberFormat="0" applyProtection="0">
      <alignment horizontal="left" vertical="top" indent="1"/>
    </xf>
    <xf numFmtId="0" fontId="2" fillId="0" borderId="0">
      <alignment/>
      <protection/>
    </xf>
    <xf numFmtId="0" fontId="3" fillId="4" borderId="10" applyNumberFormat="0" applyProtection="0">
      <alignment horizontal="left" vertical="top" indent="1"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4" borderId="10" applyNumberFormat="0" applyProtection="0">
      <alignment horizontal="left" vertical="top" indent="1"/>
    </xf>
    <xf numFmtId="4" fontId="3" fillId="79" borderId="10" applyNumberFormat="0" applyProtection="0">
      <alignment horizontal="right" vertical="center"/>
    </xf>
    <xf numFmtId="4" fontId="19" fillId="0" borderId="9" applyNumberFormat="0" applyProtection="0">
      <alignment horizontal="right" vertical="center"/>
    </xf>
    <xf numFmtId="0" fontId="2" fillId="0" borderId="0">
      <alignment/>
      <protection/>
    </xf>
    <xf numFmtId="4" fontId="3" fillId="79" borderId="10" applyNumberFormat="0" applyProtection="0">
      <alignment horizontal="right" vertical="center"/>
    </xf>
    <xf numFmtId="4" fontId="19" fillId="0" borderId="9" applyNumberFormat="0" applyProtection="0">
      <alignment horizontal="right" vertical="center"/>
    </xf>
    <xf numFmtId="4" fontId="20" fillId="5" borderId="9" applyNumberFormat="0" applyProtection="0">
      <alignment horizontal="right" vertical="center"/>
    </xf>
    <xf numFmtId="0" fontId="2" fillId="0" borderId="0">
      <alignment/>
      <protection/>
    </xf>
    <xf numFmtId="4" fontId="43" fillId="79" borderId="10" applyNumberFormat="0" applyProtection="0">
      <alignment horizontal="right" vertical="center"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0" fillId="5" borderId="9" applyNumberFormat="0" applyProtection="0">
      <alignment horizontal="right" vertical="center"/>
    </xf>
    <xf numFmtId="4" fontId="19" fillId="37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3" fillId="2" borderId="10" applyNumberFormat="0" applyProtection="0">
      <alignment horizontal="left" vertical="center" indent="1"/>
    </xf>
    <xf numFmtId="0" fontId="0" fillId="0" borderId="0">
      <alignment/>
      <protection/>
    </xf>
    <xf numFmtId="4" fontId="19" fillId="37" borderId="9" applyNumberFormat="0" applyProtection="0">
      <alignment horizontal="left" vertical="center" indent="1"/>
    </xf>
    <xf numFmtId="0" fontId="0" fillId="0" borderId="0">
      <alignment/>
      <protection/>
    </xf>
    <xf numFmtId="0" fontId="23" fillId="2" borderId="10" applyNumberFormat="0" applyProtection="0">
      <alignment horizontal="left" vertical="top" indent="1"/>
    </xf>
    <xf numFmtId="0" fontId="2" fillId="0" borderId="0">
      <alignment/>
      <protection/>
    </xf>
    <xf numFmtId="0" fontId="3" fillId="2" borderId="10" applyNumberFormat="0" applyProtection="0">
      <alignment horizontal="left" vertical="top" indent="1"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10" applyNumberFormat="0" applyProtection="0">
      <alignment horizontal="left" vertical="top" indent="1"/>
    </xf>
    <xf numFmtId="4" fontId="24" fillId="81" borderId="11" applyNumberFormat="0" applyProtection="0">
      <alignment horizontal="left" vertical="center" indent="1"/>
    </xf>
    <xf numFmtId="0" fontId="2" fillId="0" borderId="0">
      <alignment/>
      <protection/>
    </xf>
    <xf numFmtId="4" fontId="44" fillId="81" borderId="0" applyNumberFormat="0" applyProtection="0">
      <alignment horizontal="left" vertical="center" indent="1"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4" fillId="81" borderId="11" applyNumberFormat="0" applyProtection="0">
      <alignment horizontal="left" vertical="center" indent="1"/>
    </xf>
    <xf numFmtId="0" fontId="19" fillId="82" borderId="14">
      <alignment/>
      <protection/>
    </xf>
    <xf numFmtId="4" fontId="25" fillId="5" borderId="9" applyNumberFormat="0" applyProtection="0">
      <alignment horizontal="right" vertical="center"/>
    </xf>
    <xf numFmtId="0" fontId="2" fillId="0" borderId="0">
      <alignment/>
      <protection/>
    </xf>
    <xf numFmtId="4" fontId="45" fillId="79" borderId="10" applyNumberFormat="0" applyProtection="0">
      <alignment horizontal="right" vertical="center"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5" fillId="5" borderId="9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56" fillId="83" borderId="0" applyNumberFormat="0" applyBorder="0" applyAlignment="0" applyProtection="0"/>
    <xf numFmtId="0" fontId="5" fillId="84" borderId="0" applyNumberFormat="0" applyBorder="0" applyAlignment="0" applyProtection="0"/>
    <xf numFmtId="0" fontId="56" fillId="85" borderId="0" applyNumberFormat="0" applyBorder="0" applyAlignment="0" applyProtection="0"/>
    <xf numFmtId="0" fontId="5" fillId="75" borderId="0" applyNumberFormat="0" applyBorder="0" applyAlignment="0" applyProtection="0"/>
    <xf numFmtId="0" fontId="56" fillId="86" borderId="0" applyNumberFormat="0" applyBorder="0" applyAlignment="0" applyProtection="0"/>
    <xf numFmtId="0" fontId="5" fillId="20" borderId="0" applyNumberFormat="0" applyBorder="0" applyAlignment="0" applyProtection="0"/>
    <xf numFmtId="0" fontId="56" fillId="87" borderId="0" applyNumberFormat="0" applyBorder="0" applyAlignment="0" applyProtection="0"/>
    <xf numFmtId="0" fontId="5" fillId="35" borderId="0" applyNumberFormat="0" applyBorder="0" applyAlignment="0" applyProtection="0"/>
    <xf numFmtId="0" fontId="56" fillId="88" borderId="0" applyNumberFormat="0" applyBorder="0" applyAlignment="0" applyProtection="0"/>
    <xf numFmtId="0" fontId="5" fillId="37" borderId="0" applyNumberFormat="0" applyBorder="0" applyAlignment="0" applyProtection="0"/>
    <xf numFmtId="0" fontId="56" fillId="89" borderId="0" applyNumberFormat="0" applyBorder="0" applyAlignment="0" applyProtection="0"/>
    <xf numFmtId="0" fontId="5" fillId="76" borderId="0" applyNumberFormat="0" applyBorder="0" applyAlignment="0" applyProtection="0"/>
    <xf numFmtId="0" fontId="57" fillId="90" borderId="17" applyNumberFormat="0" applyAlignment="0" applyProtection="0"/>
    <xf numFmtId="0" fontId="28" fillId="18" borderId="1" applyNumberFormat="0" applyAlignment="0" applyProtection="0"/>
    <xf numFmtId="0" fontId="58" fillId="91" borderId="18" applyNumberFormat="0" applyAlignment="0" applyProtection="0"/>
    <xf numFmtId="0" fontId="18" fillId="21" borderId="8" applyNumberFormat="0" applyAlignment="0" applyProtection="0"/>
    <xf numFmtId="0" fontId="59" fillId="91" borderId="17" applyNumberFormat="0" applyAlignment="0" applyProtection="0"/>
    <xf numFmtId="0" fontId="29" fillId="21" borderId="1" applyNumberFormat="0" applyAlignment="0" applyProtection="0"/>
    <xf numFmtId="0" fontId="6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19" applyNumberFormat="0" applyFill="0" applyAlignment="0" applyProtection="0"/>
    <xf numFmtId="0" fontId="30" fillId="0" borderId="20" applyNumberFormat="0" applyFill="0" applyAlignment="0" applyProtection="0"/>
    <xf numFmtId="0" fontId="62" fillId="0" borderId="21" applyNumberFormat="0" applyFill="0" applyAlignment="0" applyProtection="0"/>
    <xf numFmtId="0" fontId="31" fillId="0" borderId="4" applyNumberFormat="0" applyFill="0" applyAlignment="0" applyProtection="0"/>
    <xf numFmtId="0" fontId="63" fillId="0" borderId="22" applyNumberFormat="0" applyFill="0" applyAlignment="0" applyProtection="0"/>
    <xf numFmtId="0" fontId="32" fillId="0" borderId="23" applyNumberFormat="0" applyFill="0" applyAlignment="0" applyProtection="0"/>
    <xf numFmtId="0" fontId="6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4" fillId="0" borderId="24" applyNumberFormat="0" applyFill="0" applyAlignment="0" applyProtection="0"/>
    <xf numFmtId="0" fontId="9" fillId="0" borderId="25" applyNumberFormat="0" applyFill="0" applyAlignment="0" applyProtection="0"/>
    <xf numFmtId="0" fontId="65" fillId="92" borderId="26" applyNumberFormat="0" applyAlignment="0" applyProtection="0"/>
    <xf numFmtId="0" fontId="8" fillId="93" borderId="2" applyNumberFormat="0" applyAlignment="0" applyProtection="0"/>
    <xf numFmtId="0" fontId="6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7" fillId="94" borderId="0" applyNumberFormat="0" applyBorder="0" applyAlignment="0" applyProtection="0"/>
    <xf numFmtId="0" fontId="17" fillId="73" borderId="0" applyNumberFormat="0" applyBorder="0" applyAlignment="0" applyProtection="0"/>
    <xf numFmtId="0" fontId="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95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95" borderId="0">
      <alignment/>
      <protection/>
    </xf>
    <xf numFmtId="0" fontId="19" fillId="95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95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9" fillId="95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68" fillId="0" borderId="0" applyNumberFormat="0" applyFill="0" applyBorder="0" applyAlignment="0" applyProtection="0"/>
    <xf numFmtId="0" fontId="69" fillId="96" borderId="0" applyNumberFormat="0" applyBorder="0" applyAlignment="0" applyProtection="0"/>
    <xf numFmtId="0" fontId="34" fillId="7" borderId="0" applyNumberFormat="0" applyBorder="0" applyAlignment="0" applyProtection="0"/>
    <xf numFmtId="0" fontId="7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97" borderId="27" applyNumberFormat="0" applyFont="0" applyAlignment="0" applyProtection="0"/>
    <xf numFmtId="0" fontId="2" fillId="4" borderId="7" applyNumberFormat="0" applyFont="0" applyAlignment="0" applyProtection="0"/>
    <xf numFmtId="0" fontId="0" fillId="4" borderId="7" applyNumberFormat="0" applyFont="0" applyAlignment="0" applyProtection="0"/>
    <xf numFmtId="0" fontId="2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1" fillId="0" borderId="28" applyNumberFormat="0" applyFill="0" applyAlignment="0" applyProtection="0"/>
    <xf numFmtId="0" fontId="36" fillId="0" borderId="29" applyNumberFormat="0" applyFill="0" applyAlignment="0" applyProtection="0"/>
    <xf numFmtId="0" fontId="37" fillId="0" borderId="0">
      <alignment/>
      <protection/>
    </xf>
    <xf numFmtId="0" fontId="7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73" fillId="98" borderId="0" applyNumberFormat="0" applyBorder="0" applyAlignment="0" applyProtection="0"/>
    <xf numFmtId="0" fontId="11" fillId="1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49" fontId="47" fillId="0" borderId="14" xfId="0" applyNumberFormat="1" applyFont="1" applyFill="1" applyBorder="1" applyAlignment="1">
      <alignment horizontal="center" vertical="center" wrapText="1"/>
    </xf>
    <xf numFmtId="172" fontId="47" fillId="0" borderId="14" xfId="616" applyNumberFormat="1" applyFont="1" applyFill="1" applyBorder="1" applyAlignment="1">
      <alignment horizontal="center" vertical="center"/>
      <protection/>
    </xf>
    <xf numFmtId="0" fontId="47" fillId="0" borderId="14" xfId="0" applyFont="1" applyFill="1" applyBorder="1" applyAlignment="1">
      <alignment horizontal="center" vertical="center"/>
    </xf>
    <xf numFmtId="49" fontId="47" fillId="0" borderId="14" xfId="696" applyNumberFormat="1" applyFont="1" applyFill="1" applyBorder="1" applyAlignment="1">
      <alignment horizontal="center" vertical="center"/>
      <protection/>
    </xf>
    <xf numFmtId="172" fontId="48" fillId="0" borderId="14" xfId="616" applyNumberFormat="1" applyFont="1" applyFill="1" applyBorder="1" applyAlignment="1">
      <alignment horizontal="center" vertical="center"/>
      <protection/>
    </xf>
    <xf numFmtId="0" fontId="47" fillId="0" borderId="14" xfId="0" applyNumberFormat="1" applyFont="1" applyFill="1" applyBorder="1" applyAlignment="1">
      <alignment horizontal="left" vertical="top" wrapText="1" shrinkToFit="1"/>
    </xf>
    <xf numFmtId="49" fontId="48" fillId="0" borderId="14" xfId="616" applyNumberFormat="1" applyFont="1" applyFill="1" applyBorder="1" applyAlignment="1">
      <alignment horizontal="center" vertical="center"/>
      <protection/>
    </xf>
    <xf numFmtId="172" fontId="49" fillId="0" borderId="14" xfId="0" applyNumberFormat="1" applyFont="1" applyFill="1" applyBorder="1" applyAlignment="1">
      <alignment/>
    </xf>
    <xf numFmtId="172" fontId="47" fillId="0" borderId="14" xfId="663" applyNumberFormat="1" applyFont="1" applyFill="1" applyBorder="1" applyAlignment="1">
      <alignment horizontal="center" vertical="center"/>
      <protection/>
    </xf>
    <xf numFmtId="172" fontId="48" fillId="0" borderId="14" xfId="696" applyNumberFormat="1" applyFont="1" applyFill="1" applyBorder="1" applyAlignment="1">
      <alignment horizontal="center" vertical="center" wrapText="1"/>
      <protection/>
    </xf>
    <xf numFmtId="172" fontId="48" fillId="0" borderId="14" xfId="0" applyNumberFormat="1" applyFont="1" applyFill="1" applyBorder="1" applyAlignment="1">
      <alignment horizontal="center"/>
    </xf>
    <xf numFmtId="49" fontId="39" fillId="0" borderId="14" xfId="616" applyNumberFormat="1" applyFont="1" applyFill="1" applyBorder="1" applyAlignment="1">
      <alignment horizontal="center" vertical="center"/>
      <protection/>
    </xf>
    <xf numFmtId="0" fontId="39" fillId="0" borderId="14" xfId="61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49" fontId="47" fillId="0" borderId="14" xfId="616" applyNumberFormat="1" applyFont="1" applyFill="1" applyBorder="1" applyAlignment="1">
      <alignment horizontal="center" vertical="center"/>
      <protection/>
    </xf>
    <xf numFmtId="0" fontId="48" fillId="0" borderId="14" xfId="616" applyNumberFormat="1" applyFont="1" applyFill="1" applyBorder="1" applyAlignment="1">
      <alignment horizontal="left" vertical="center" wrapText="1" shrinkToFit="1"/>
      <protection/>
    </xf>
    <xf numFmtId="0" fontId="47" fillId="0" borderId="14" xfId="616" applyNumberFormat="1" applyFont="1" applyFill="1" applyBorder="1" applyAlignment="1">
      <alignment horizontal="left" vertical="center" wrapText="1" shrinkToFit="1"/>
      <protection/>
    </xf>
    <xf numFmtId="0" fontId="47" fillId="0" borderId="14" xfId="663" applyNumberFormat="1" applyFont="1" applyFill="1" applyBorder="1" applyAlignment="1">
      <alignment horizontal="left" vertical="center" wrapText="1" shrinkToFit="1"/>
      <protection/>
    </xf>
    <xf numFmtId="181" fontId="47" fillId="0" borderId="14" xfId="616" applyNumberFormat="1" applyFont="1" applyFill="1" applyBorder="1" applyAlignment="1">
      <alignment horizontal="center" vertical="center"/>
      <protection/>
    </xf>
    <xf numFmtId="180" fontId="48" fillId="0" borderId="14" xfId="616" applyNumberFormat="1" applyFont="1" applyFill="1" applyBorder="1" applyAlignment="1">
      <alignment horizontal="center" vertical="center"/>
      <protection/>
    </xf>
    <xf numFmtId="49" fontId="48" fillId="0" borderId="14" xfId="616" applyNumberFormat="1" applyFont="1" applyFill="1" applyBorder="1" applyAlignment="1">
      <alignment horizontal="center" vertical="center" wrapText="1" shrinkToFit="1"/>
      <protection/>
    </xf>
    <xf numFmtId="49" fontId="47" fillId="0" borderId="14" xfId="616" applyNumberFormat="1" applyFont="1" applyFill="1" applyBorder="1" applyAlignment="1">
      <alignment horizontal="center" vertical="center" wrapText="1" shrinkToFit="1"/>
      <protection/>
    </xf>
    <xf numFmtId="172" fontId="48" fillId="0" borderId="14" xfId="616" applyNumberFormat="1" applyFont="1" applyFill="1" applyBorder="1" applyAlignment="1">
      <alignment horizontal="center" vertical="center" wrapText="1" shrinkToFit="1"/>
      <protection/>
    </xf>
    <xf numFmtId="172" fontId="47" fillId="0" borderId="14" xfId="616" applyNumberFormat="1" applyFont="1" applyFill="1" applyBorder="1" applyAlignment="1">
      <alignment horizontal="center" vertical="center" wrapText="1" shrinkToFit="1"/>
      <protection/>
    </xf>
    <xf numFmtId="0" fontId="47" fillId="0" borderId="14" xfId="0" applyFont="1" applyFill="1" applyBorder="1" applyAlignment="1">
      <alignment horizontal="center" vertical="center" wrapText="1" shrinkToFit="1"/>
    </xf>
    <xf numFmtId="49" fontId="47" fillId="0" borderId="14" xfId="696" applyNumberFormat="1" applyFont="1" applyFill="1" applyBorder="1" applyAlignment="1">
      <alignment horizontal="center" vertical="center" wrapText="1" shrinkToFit="1"/>
      <protection/>
    </xf>
    <xf numFmtId="49" fontId="47" fillId="0" borderId="14" xfId="0" applyNumberFormat="1" applyFont="1" applyFill="1" applyBorder="1" applyAlignment="1">
      <alignment horizontal="center" vertical="center" wrapText="1" shrinkToFit="1"/>
    </xf>
    <xf numFmtId="172" fontId="49" fillId="0" borderId="14" xfId="0" applyNumberFormat="1" applyFont="1" applyFill="1" applyBorder="1" applyAlignment="1">
      <alignment wrapText="1" shrinkToFit="1"/>
    </xf>
    <xf numFmtId="172" fontId="47" fillId="0" borderId="14" xfId="663" applyNumberFormat="1" applyFont="1" applyFill="1" applyBorder="1" applyAlignment="1">
      <alignment horizontal="center" vertical="center" wrapText="1" shrinkToFit="1"/>
      <protection/>
    </xf>
    <xf numFmtId="172" fontId="48" fillId="0" borderId="14" xfId="696" applyNumberFormat="1" applyFont="1" applyFill="1" applyBorder="1" applyAlignment="1">
      <alignment horizontal="center" vertical="center" wrapText="1" shrinkToFit="1"/>
      <protection/>
    </xf>
    <xf numFmtId="0" fontId="48" fillId="0" borderId="14" xfId="0" applyNumberFormat="1" applyFont="1" applyFill="1" applyBorder="1" applyAlignment="1">
      <alignment horizontal="left" vertical="top" wrapText="1" shrinkToFit="1"/>
    </xf>
    <xf numFmtId="0" fontId="0" fillId="0" borderId="0" xfId="627" applyAlignment="1">
      <alignment horizontal="right"/>
      <protection/>
    </xf>
    <xf numFmtId="0" fontId="38" fillId="0" borderId="0" xfId="800" applyFont="1" applyFill="1" applyAlignment="1">
      <alignment horizontal="right"/>
      <protection/>
    </xf>
    <xf numFmtId="0" fontId="47" fillId="0" borderId="14" xfId="792" applyNumberFormat="1" applyFont="1" applyFill="1" applyBorder="1" applyAlignment="1">
      <alignment vertical="top" wrapText="1" shrinkToFit="1"/>
      <protection/>
    </xf>
    <xf numFmtId="49" fontId="47" fillId="0" borderId="14" xfId="0" applyNumberFormat="1" applyFont="1" applyFill="1" applyBorder="1" applyAlignment="1" applyProtection="1">
      <alignment horizontal="center" vertical="center" wrapText="1"/>
      <protection/>
    </xf>
    <xf numFmtId="49" fontId="47" fillId="0" borderId="14" xfId="0" applyNumberFormat="1" applyFont="1" applyFill="1" applyBorder="1" applyAlignment="1" applyProtection="1">
      <alignment horizontal="left" wrapText="1"/>
      <protection/>
    </xf>
    <xf numFmtId="49" fontId="47" fillId="0" borderId="14" xfId="0" applyNumberFormat="1" applyFont="1" applyFill="1" applyBorder="1" applyAlignment="1" applyProtection="1">
      <alignment horizontal="left" vertical="center" wrapText="1"/>
      <protection/>
    </xf>
    <xf numFmtId="49" fontId="47" fillId="0" borderId="14" xfId="0" applyNumberFormat="1" applyFont="1" applyFill="1" applyBorder="1" applyAlignment="1" applyProtection="1">
      <alignment horizontal="center" vertical="center" wrapText="1"/>
      <protection/>
    </xf>
    <xf numFmtId="0" fontId="47" fillId="0" borderId="14" xfId="0" applyNumberFormat="1" applyFont="1" applyFill="1" applyBorder="1" applyAlignment="1">
      <alignment horizontal="left" vertical="top" wrapText="1"/>
    </xf>
    <xf numFmtId="49" fontId="47" fillId="0" borderId="3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wrapText="1"/>
    </xf>
    <xf numFmtId="49" fontId="47" fillId="0" borderId="14" xfId="616" applyNumberFormat="1" applyFont="1" applyFill="1" applyBorder="1" applyAlignment="1" applyProtection="1">
      <alignment horizontal="center" vertical="center" wrapText="1"/>
      <protection/>
    </xf>
    <xf numFmtId="49" fontId="47" fillId="0" borderId="14" xfId="616" applyNumberFormat="1" applyFont="1" applyFill="1" applyBorder="1" applyAlignment="1" applyProtection="1">
      <alignment horizontal="left" wrapText="1"/>
      <protection/>
    </xf>
    <xf numFmtId="49" fontId="47" fillId="0" borderId="14" xfId="616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/>
    </xf>
    <xf numFmtId="0" fontId="5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49" fontId="48" fillId="99" borderId="14" xfId="616" applyNumberFormat="1" applyFont="1" applyFill="1" applyBorder="1" applyAlignment="1">
      <alignment horizontal="center" vertical="center" wrapText="1" shrinkToFit="1"/>
      <protection/>
    </xf>
    <xf numFmtId="49" fontId="47" fillId="99" borderId="14" xfId="0" applyNumberFormat="1" applyFont="1" applyFill="1" applyBorder="1" applyAlignment="1">
      <alignment horizontal="center" vertical="center" wrapText="1" shrinkToFit="1"/>
    </xf>
    <xf numFmtId="0" fontId="47" fillId="99" borderId="14" xfId="0" applyFont="1" applyFill="1" applyBorder="1" applyAlignment="1">
      <alignment horizontal="center" vertical="center" wrapText="1" shrinkToFit="1"/>
    </xf>
    <xf numFmtId="49" fontId="47" fillId="99" borderId="14" xfId="696" applyNumberFormat="1" applyFont="1" applyFill="1" applyBorder="1" applyAlignment="1">
      <alignment horizontal="center" vertical="center" wrapText="1" shrinkToFit="1"/>
      <protection/>
    </xf>
    <xf numFmtId="0" fontId="47" fillId="99" borderId="14" xfId="0" applyNumberFormat="1" applyFont="1" applyFill="1" applyBorder="1" applyAlignment="1">
      <alignment horizontal="left" vertical="top" wrapText="1" shrinkToFit="1"/>
    </xf>
    <xf numFmtId="172" fontId="47" fillId="99" borderId="14" xfId="616" applyNumberFormat="1" applyFont="1" applyFill="1" applyBorder="1" applyAlignment="1">
      <alignment horizontal="center" vertical="center" wrapText="1" shrinkToFit="1"/>
      <protection/>
    </xf>
    <xf numFmtId="49" fontId="47" fillId="99" borderId="14" xfId="0" applyNumberFormat="1" applyFont="1" applyFill="1" applyBorder="1" applyAlignment="1">
      <alignment horizontal="center" vertical="center" wrapText="1"/>
    </xf>
    <xf numFmtId="49" fontId="47" fillId="99" borderId="14" xfId="0" applyNumberFormat="1" applyFont="1" applyFill="1" applyBorder="1" applyAlignment="1">
      <alignment horizontal="justify" vertical="center" wrapText="1"/>
    </xf>
    <xf numFmtId="172" fontId="47" fillId="99" borderId="14" xfId="0" applyNumberFormat="1" applyFont="1" applyFill="1" applyBorder="1" applyAlignment="1">
      <alignment horizontal="center" vertical="center"/>
    </xf>
    <xf numFmtId="49" fontId="51" fillId="99" borderId="14" xfId="0" applyNumberFormat="1" applyFont="1" applyFill="1" applyBorder="1" applyAlignment="1">
      <alignment horizontal="center" vertical="center" wrapText="1"/>
    </xf>
    <xf numFmtId="49" fontId="51" fillId="99" borderId="14" xfId="0" applyNumberFormat="1" applyFont="1" applyFill="1" applyBorder="1" applyAlignment="1">
      <alignment horizontal="justify" vertical="center" wrapText="1"/>
    </xf>
    <xf numFmtId="49" fontId="47" fillId="99" borderId="14" xfId="0" applyNumberFormat="1" applyFont="1" applyFill="1" applyBorder="1" applyAlignment="1" applyProtection="1">
      <alignment horizontal="center" vertical="center" wrapText="1"/>
      <protection/>
    </xf>
    <xf numFmtId="49" fontId="52" fillId="99" borderId="14" xfId="0" applyNumberFormat="1" applyFont="1" applyFill="1" applyBorder="1" applyAlignment="1">
      <alignment horizontal="center" vertical="center" wrapText="1"/>
    </xf>
    <xf numFmtId="49" fontId="47" fillId="99" borderId="14" xfId="0" applyNumberFormat="1" applyFont="1" applyFill="1" applyBorder="1" applyAlignment="1" applyProtection="1">
      <alignment horizontal="left" vertical="center" wrapText="1"/>
      <protection/>
    </xf>
    <xf numFmtId="49" fontId="47" fillId="99" borderId="14" xfId="616" applyNumberFormat="1" applyFont="1" applyFill="1" applyBorder="1" applyAlignment="1">
      <alignment horizontal="center" vertical="center" wrapText="1" shrinkToFit="1"/>
      <protection/>
    </xf>
    <xf numFmtId="0" fontId="47" fillId="99" borderId="14" xfId="616" applyNumberFormat="1" applyFont="1" applyFill="1" applyBorder="1" applyAlignment="1">
      <alignment horizontal="left" vertical="center" wrapText="1" shrinkToFit="1"/>
      <protection/>
    </xf>
    <xf numFmtId="172" fontId="47" fillId="100" borderId="14" xfId="616" applyNumberFormat="1" applyFont="1" applyFill="1" applyBorder="1" applyAlignment="1">
      <alignment horizontal="center" vertical="center" wrapText="1" shrinkToFit="1"/>
      <protection/>
    </xf>
    <xf numFmtId="172" fontId="48" fillId="100" borderId="14" xfId="616" applyNumberFormat="1" applyFont="1" applyFill="1" applyBorder="1" applyAlignment="1">
      <alignment horizontal="center" vertical="center" wrapText="1" shrinkToFit="1"/>
      <protection/>
    </xf>
    <xf numFmtId="172" fontId="48" fillId="100" borderId="14" xfId="0" applyNumberFormat="1" applyFont="1" applyFill="1" applyBorder="1" applyAlignment="1">
      <alignment horizontal="center" wrapText="1" shrinkToFit="1"/>
    </xf>
    <xf numFmtId="49" fontId="46" fillId="0" borderId="0" xfId="616" applyNumberFormat="1" applyFont="1" applyFill="1" applyAlignment="1">
      <alignment horizontal="center"/>
      <protection/>
    </xf>
    <xf numFmtId="0" fontId="38" fillId="0" borderId="0" xfId="800" applyFont="1" applyFill="1" applyAlignment="1">
      <alignment horizontal="right"/>
      <protection/>
    </xf>
    <xf numFmtId="22" fontId="38" fillId="0" borderId="0" xfId="800" applyNumberFormat="1" applyFont="1" applyFill="1" applyAlignment="1">
      <alignment horizontal="right"/>
      <protection/>
    </xf>
  </cellXfs>
  <cellStyles count="8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1 2 2" xfId="23"/>
    <cellStyle name="20% - Акцент1 2 3" xfId="24"/>
    <cellStyle name="20% - Акцент1 3" xfId="25"/>
    <cellStyle name="20% - Акцент1 3 2" xfId="26"/>
    <cellStyle name="20% - Акцент1 3 3" xfId="27"/>
    <cellStyle name="20% - Акцент2" xfId="28"/>
    <cellStyle name="20% - Акцент2 2" xfId="29"/>
    <cellStyle name="20% - Акцент2 2 2" xfId="30"/>
    <cellStyle name="20% - Акцент2 2 3" xfId="31"/>
    <cellStyle name="20% - Акцент2 3" xfId="32"/>
    <cellStyle name="20% - Акцент2 3 2" xfId="33"/>
    <cellStyle name="20% - Акцент2 3 3" xfId="34"/>
    <cellStyle name="20% - Акцент3" xfId="35"/>
    <cellStyle name="20% - Акцент3 2" xfId="36"/>
    <cellStyle name="20% - Акцент3 2 2" xfId="37"/>
    <cellStyle name="20% - Акцент3 2 3" xfId="38"/>
    <cellStyle name="20% - Акцент3 3" xfId="39"/>
    <cellStyle name="20% - Акцент3 3 2" xfId="40"/>
    <cellStyle name="20% - Акцент3 3 3" xfId="41"/>
    <cellStyle name="20% - Акцент4" xfId="42"/>
    <cellStyle name="20% - Акцент4 2" xfId="43"/>
    <cellStyle name="20% - Акцент4 2 2" xfId="44"/>
    <cellStyle name="20% - Акцент4 2 3" xfId="45"/>
    <cellStyle name="20% - Акцент4 3" xfId="46"/>
    <cellStyle name="20% - Акцент4 3 2" xfId="47"/>
    <cellStyle name="20% - Акцент4 3 3" xfId="48"/>
    <cellStyle name="20% - Акцент5" xfId="49"/>
    <cellStyle name="20% - Акцент5 2" xfId="50"/>
    <cellStyle name="20% - Акцент5 2 2" xfId="51"/>
    <cellStyle name="20% - Акцент5 2 3" xfId="52"/>
    <cellStyle name="20% - Акцент5 3" xfId="53"/>
    <cellStyle name="20% - Акцент5 3 2" xfId="54"/>
    <cellStyle name="20% - Акцент5 3 3" xfId="55"/>
    <cellStyle name="20% - Акцент6" xfId="56"/>
    <cellStyle name="20% - Акцент6 2" xfId="57"/>
    <cellStyle name="20% - Акцент6 2 2" xfId="58"/>
    <cellStyle name="20% - Акцент6 2 3" xfId="59"/>
    <cellStyle name="20% - Акцент6 3" xfId="60"/>
    <cellStyle name="20% - Акцент6 3 2" xfId="61"/>
    <cellStyle name="20% - Акцент6 3 3" xfId="62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40% - Акцент1" xfId="69"/>
    <cellStyle name="40% - Акцент1 2" xfId="70"/>
    <cellStyle name="40% - Акцент1 2 2" xfId="71"/>
    <cellStyle name="40% - Акцент1 2 3" xfId="72"/>
    <cellStyle name="40% - Акцент1 3" xfId="73"/>
    <cellStyle name="40% - Акцент1 3 2" xfId="74"/>
    <cellStyle name="40% - Акцент1 3 3" xfId="75"/>
    <cellStyle name="40% - Акцент2" xfId="76"/>
    <cellStyle name="40% - Акцент2 2" xfId="77"/>
    <cellStyle name="40% - Акцент2 2 2" xfId="78"/>
    <cellStyle name="40% - Акцент2 2 3" xfId="79"/>
    <cellStyle name="40% - Акцент2 3" xfId="80"/>
    <cellStyle name="40% - Акцент2 3 2" xfId="81"/>
    <cellStyle name="40% - Акцент2 3 3" xfId="82"/>
    <cellStyle name="40% - Акцент3" xfId="83"/>
    <cellStyle name="40% - Акцент3 2" xfId="84"/>
    <cellStyle name="40% - Акцент3 2 2" xfId="85"/>
    <cellStyle name="40% - Акцент3 2 3" xfId="86"/>
    <cellStyle name="40% - Акцент3 3" xfId="87"/>
    <cellStyle name="40% - Акцент3 3 2" xfId="88"/>
    <cellStyle name="40% - Акцент3 3 3" xfId="89"/>
    <cellStyle name="40% - Акцент4" xfId="90"/>
    <cellStyle name="40% - Акцент4 2" xfId="91"/>
    <cellStyle name="40% - Акцент4 2 2" xfId="92"/>
    <cellStyle name="40% - Акцент4 2 3" xfId="93"/>
    <cellStyle name="40% - Акцент4 3" xfId="94"/>
    <cellStyle name="40% - Акцент4 3 2" xfId="95"/>
    <cellStyle name="40% - Акцент4 3 3" xfId="96"/>
    <cellStyle name="40% - Акцент5" xfId="97"/>
    <cellStyle name="40% - Акцент5 2" xfId="98"/>
    <cellStyle name="40% - Акцент5 2 2" xfId="99"/>
    <cellStyle name="40% - Акцент5 2 3" xfId="100"/>
    <cellStyle name="40% - Акцент5 3" xfId="101"/>
    <cellStyle name="40% - Акцент5 3 2" xfId="102"/>
    <cellStyle name="40% - Акцент5 3 3" xfId="103"/>
    <cellStyle name="40% - Акцент6" xfId="104"/>
    <cellStyle name="40% - Акцент6 2" xfId="105"/>
    <cellStyle name="40% - Акцент6 2 2" xfId="106"/>
    <cellStyle name="40% - Акцент6 2 3" xfId="107"/>
    <cellStyle name="40% - Акцент6 3" xfId="108"/>
    <cellStyle name="40% - Акцент6 3 2" xfId="109"/>
    <cellStyle name="40% - Акцент6 3 3" xfId="110"/>
    <cellStyle name="60% - Accent1" xfId="111"/>
    <cellStyle name="60% - Accent2" xfId="112"/>
    <cellStyle name="60% - Accent3" xfId="113"/>
    <cellStyle name="60% - Accent4" xfId="114"/>
    <cellStyle name="60% - Accent5" xfId="115"/>
    <cellStyle name="60% - Accent6" xfId="116"/>
    <cellStyle name="60% - Акцент1" xfId="117"/>
    <cellStyle name="60% - Акцент1 2" xfId="118"/>
    <cellStyle name="60% - Акцент2" xfId="119"/>
    <cellStyle name="60% - Акцент2 2" xfId="120"/>
    <cellStyle name="60% - Акцент3" xfId="121"/>
    <cellStyle name="60% - Акцент3 2" xfId="122"/>
    <cellStyle name="60% - Акцент4" xfId="123"/>
    <cellStyle name="60% - Акцент4 2" xfId="124"/>
    <cellStyle name="60% - Акцент5" xfId="125"/>
    <cellStyle name="60% - Акцент5 2" xfId="126"/>
    <cellStyle name="60% - Акцент6" xfId="127"/>
    <cellStyle name="60% - Акцент6 2" xfId="128"/>
    <cellStyle name="Accent1" xfId="129"/>
    <cellStyle name="Accent1 - 20%" xfId="130"/>
    <cellStyle name="Accent1 - 20% 2" xfId="131"/>
    <cellStyle name="Accent1 - 40%" xfId="132"/>
    <cellStyle name="Accent1 - 40% 2" xfId="133"/>
    <cellStyle name="Accent1 - 60%" xfId="134"/>
    <cellStyle name="Accent1 - 60% 2" xfId="135"/>
    <cellStyle name="Accent2" xfId="136"/>
    <cellStyle name="Accent2 - 20%" xfId="137"/>
    <cellStyle name="Accent2 - 20% 2" xfId="138"/>
    <cellStyle name="Accent2 - 40%" xfId="139"/>
    <cellStyle name="Accent2 - 40% 2" xfId="140"/>
    <cellStyle name="Accent2 - 60%" xfId="141"/>
    <cellStyle name="Accent2 - 60% 2" xfId="142"/>
    <cellStyle name="Accent3" xfId="143"/>
    <cellStyle name="Accent3 - 20%" xfId="144"/>
    <cellStyle name="Accent3 - 20% 2" xfId="145"/>
    <cellStyle name="Accent3 - 40%" xfId="146"/>
    <cellStyle name="Accent3 - 40% 2" xfId="147"/>
    <cellStyle name="Accent3 - 60%" xfId="148"/>
    <cellStyle name="Accent3 - 60% 2" xfId="149"/>
    <cellStyle name="Accent3_10" xfId="150"/>
    <cellStyle name="Accent4" xfId="151"/>
    <cellStyle name="Accent4 - 20%" xfId="152"/>
    <cellStyle name="Accent4 - 20% 2" xfId="153"/>
    <cellStyle name="Accent4 - 40%" xfId="154"/>
    <cellStyle name="Accent4 - 40% 2" xfId="155"/>
    <cellStyle name="Accent4 - 60%" xfId="156"/>
    <cellStyle name="Accent4 - 60% 2" xfId="157"/>
    <cellStyle name="Accent4_10" xfId="158"/>
    <cellStyle name="Accent5" xfId="159"/>
    <cellStyle name="Accent5 - 20%" xfId="160"/>
    <cellStyle name="Accent5 - 20% 2" xfId="161"/>
    <cellStyle name="Accent5 - 40%" xfId="162"/>
    <cellStyle name="Accent5 - 60%" xfId="163"/>
    <cellStyle name="Accent5 - 60% 2" xfId="164"/>
    <cellStyle name="Accent5_10" xfId="165"/>
    <cellStyle name="Accent6" xfId="166"/>
    <cellStyle name="Accent6 - 20%" xfId="167"/>
    <cellStyle name="Accent6 - 40%" xfId="168"/>
    <cellStyle name="Accent6 - 40% 2" xfId="169"/>
    <cellStyle name="Accent6 - 60%" xfId="170"/>
    <cellStyle name="Accent6 - 60% 2" xfId="171"/>
    <cellStyle name="Accent6_10" xfId="172"/>
    <cellStyle name="Bad" xfId="173"/>
    <cellStyle name="Calculation" xfId="174"/>
    <cellStyle name="Check Cell" xfId="175"/>
    <cellStyle name="Emphasis 1" xfId="176"/>
    <cellStyle name="Emphasis 1 2" xfId="177"/>
    <cellStyle name="Emphasis 2" xfId="178"/>
    <cellStyle name="Emphasis 2 2" xfId="179"/>
    <cellStyle name="Emphasis 3" xfId="180"/>
    <cellStyle name="Explanatory Text" xfId="181"/>
    <cellStyle name="Good" xfId="182"/>
    <cellStyle name="Heading 1" xfId="183"/>
    <cellStyle name="Heading 2" xfId="184"/>
    <cellStyle name="Heading 3" xfId="185"/>
    <cellStyle name="Heading 4" xfId="186"/>
    <cellStyle name="Input" xfId="187"/>
    <cellStyle name="Linked Cell" xfId="188"/>
    <cellStyle name="Neutral" xfId="189"/>
    <cellStyle name="Normal_Regional Data for IGR" xfId="190"/>
    <cellStyle name="Note" xfId="191"/>
    <cellStyle name="Output" xfId="192"/>
    <cellStyle name="SAPBEXaggData" xfId="193"/>
    <cellStyle name="SAPBEXaggData 2" xfId="194"/>
    <cellStyle name="SAPBEXaggData 2 2" xfId="195"/>
    <cellStyle name="SAPBEXaggData 2 2 2" xfId="196"/>
    <cellStyle name="SAPBEXaggData 2 3" xfId="197"/>
    <cellStyle name="SAPBEXaggData 2 4" xfId="198"/>
    <cellStyle name="SAPBEXaggData 3" xfId="199"/>
    <cellStyle name="SAPBEXaggData 3 2" xfId="200"/>
    <cellStyle name="SAPBEXaggData 4" xfId="201"/>
    <cellStyle name="SAPBEXaggData_Приложения к закону (поправки)" xfId="202"/>
    <cellStyle name="SAPBEXaggDataEmph" xfId="203"/>
    <cellStyle name="SAPBEXaggDataEmph 2" xfId="204"/>
    <cellStyle name="SAPBEXaggDataEmph 2 2" xfId="205"/>
    <cellStyle name="SAPBEXaggDataEmph 2 2 2" xfId="206"/>
    <cellStyle name="SAPBEXaggDataEmph 2 3" xfId="207"/>
    <cellStyle name="SAPBEXaggDataEmph 2 4" xfId="208"/>
    <cellStyle name="SAPBEXaggDataEmph 3" xfId="209"/>
    <cellStyle name="SAPBEXaggDataEmph 3 2" xfId="210"/>
    <cellStyle name="SAPBEXaggDataEmph 4" xfId="211"/>
    <cellStyle name="SAPBEXaggItem" xfId="212"/>
    <cellStyle name="SAPBEXaggItem 2" xfId="213"/>
    <cellStyle name="SAPBEXaggItem 2 2" xfId="214"/>
    <cellStyle name="SAPBEXaggItem 2 2 2" xfId="215"/>
    <cellStyle name="SAPBEXaggItem 2 3" xfId="216"/>
    <cellStyle name="SAPBEXaggItem 2 4" xfId="217"/>
    <cellStyle name="SAPBEXaggItem 3" xfId="218"/>
    <cellStyle name="SAPBEXaggItem 3 2" xfId="219"/>
    <cellStyle name="SAPBEXaggItem 4" xfId="220"/>
    <cellStyle name="SAPBEXaggItem_8" xfId="221"/>
    <cellStyle name="SAPBEXaggItemX" xfId="222"/>
    <cellStyle name="SAPBEXaggItemX 2" xfId="223"/>
    <cellStyle name="SAPBEXaggItemX 2 2" xfId="224"/>
    <cellStyle name="SAPBEXaggItemX 2 2 2" xfId="225"/>
    <cellStyle name="SAPBEXaggItemX 2 3" xfId="226"/>
    <cellStyle name="SAPBEXaggItemX 2 4" xfId="227"/>
    <cellStyle name="SAPBEXaggItemX 3" xfId="228"/>
    <cellStyle name="SAPBEXaggItemX 3 2" xfId="229"/>
    <cellStyle name="SAPBEXaggItemX 4" xfId="230"/>
    <cellStyle name="SAPBEXchaText" xfId="231"/>
    <cellStyle name="SAPBEXchaText 2" xfId="232"/>
    <cellStyle name="SAPBEXchaText 2 2" xfId="233"/>
    <cellStyle name="SAPBEXchaText 2 2 2" xfId="234"/>
    <cellStyle name="SAPBEXchaText 2 3" xfId="235"/>
    <cellStyle name="SAPBEXchaText 2 4" xfId="236"/>
    <cellStyle name="SAPBEXchaText 3" xfId="237"/>
    <cellStyle name="SAPBEXchaText 3 2" xfId="238"/>
    <cellStyle name="SAPBEXchaText 4" xfId="239"/>
    <cellStyle name="SAPBEXexcBad7" xfId="240"/>
    <cellStyle name="SAPBEXexcBad7 2" xfId="241"/>
    <cellStyle name="SAPBEXexcBad7 2 2" xfId="242"/>
    <cellStyle name="SAPBEXexcBad7 2 2 2" xfId="243"/>
    <cellStyle name="SAPBEXexcBad7 2 3" xfId="244"/>
    <cellStyle name="SAPBEXexcBad7 2 4" xfId="245"/>
    <cellStyle name="SAPBEXexcBad7 3" xfId="246"/>
    <cellStyle name="SAPBEXexcBad7 3 2" xfId="247"/>
    <cellStyle name="SAPBEXexcBad7 4" xfId="248"/>
    <cellStyle name="SAPBEXexcBad8" xfId="249"/>
    <cellStyle name="SAPBEXexcBad8 2" xfId="250"/>
    <cellStyle name="SAPBEXexcBad8 2 2" xfId="251"/>
    <cellStyle name="SAPBEXexcBad8 2 2 2" xfId="252"/>
    <cellStyle name="SAPBEXexcBad8 2 3" xfId="253"/>
    <cellStyle name="SAPBEXexcBad8 2 4" xfId="254"/>
    <cellStyle name="SAPBEXexcBad8 3" xfId="255"/>
    <cellStyle name="SAPBEXexcBad8 3 2" xfId="256"/>
    <cellStyle name="SAPBEXexcBad8 4" xfId="257"/>
    <cellStyle name="SAPBEXexcBad9" xfId="258"/>
    <cellStyle name="SAPBEXexcBad9 2" xfId="259"/>
    <cellStyle name="SAPBEXexcBad9 2 2" xfId="260"/>
    <cellStyle name="SAPBEXexcBad9 2 2 2" xfId="261"/>
    <cellStyle name="SAPBEXexcBad9 2 3" xfId="262"/>
    <cellStyle name="SAPBEXexcBad9 2 4" xfId="263"/>
    <cellStyle name="SAPBEXexcBad9 3" xfId="264"/>
    <cellStyle name="SAPBEXexcBad9 3 2" xfId="265"/>
    <cellStyle name="SAPBEXexcBad9 4" xfId="266"/>
    <cellStyle name="SAPBEXexcCritical4" xfId="267"/>
    <cellStyle name="SAPBEXexcCritical4 2" xfId="268"/>
    <cellStyle name="SAPBEXexcCritical4 2 2" xfId="269"/>
    <cellStyle name="SAPBEXexcCritical4 2 2 2" xfId="270"/>
    <cellStyle name="SAPBEXexcCritical4 2 3" xfId="271"/>
    <cellStyle name="SAPBEXexcCritical4 2 4" xfId="272"/>
    <cellStyle name="SAPBEXexcCritical4 3" xfId="273"/>
    <cellStyle name="SAPBEXexcCritical4 3 2" xfId="274"/>
    <cellStyle name="SAPBEXexcCritical4 4" xfId="275"/>
    <cellStyle name="SAPBEXexcCritical5" xfId="276"/>
    <cellStyle name="SAPBEXexcCritical5 2" xfId="277"/>
    <cellStyle name="SAPBEXexcCritical5 2 2" xfId="278"/>
    <cellStyle name="SAPBEXexcCritical5 2 2 2" xfId="279"/>
    <cellStyle name="SAPBEXexcCritical5 2 3" xfId="280"/>
    <cellStyle name="SAPBEXexcCritical5 2 4" xfId="281"/>
    <cellStyle name="SAPBEXexcCritical5 3" xfId="282"/>
    <cellStyle name="SAPBEXexcCritical5 3 2" xfId="283"/>
    <cellStyle name="SAPBEXexcCritical5 4" xfId="284"/>
    <cellStyle name="SAPBEXexcCritical6" xfId="285"/>
    <cellStyle name="SAPBEXexcCritical6 2" xfId="286"/>
    <cellStyle name="SAPBEXexcCritical6 2 2" xfId="287"/>
    <cellStyle name="SAPBEXexcCritical6 2 2 2" xfId="288"/>
    <cellStyle name="SAPBEXexcCritical6 2 3" xfId="289"/>
    <cellStyle name="SAPBEXexcCritical6 2 4" xfId="290"/>
    <cellStyle name="SAPBEXexcCritical6 3" xfId="291"/>
    <cellStyle name="SAPBEXexcCritical6 3 2" xfId="292"/>
    <cellStyle name="SAPBEXexcCritical6 4" xfId="293"/>
    <cellStyle name="SAPBEXexcGood1" xfId="294"/>
    <cellStyle name="SAPBEXexcGood1 2" xfId="295"/>
    <cellStyle name="SAPBEXexcGood1 2 2" xfId="296"/>
    <cellStyle name="SAPBEXexcGood1 2 2 2" xfId="297"/>
    <cellStyle name="SAPBEXexcGood1 2 3" xfId="298"/>
    <cellStyle name="SAPBEXexcGood1 2 4" xfId="299"/>
    <cellStyle name="SAPBEXexcGood1 3" xfId="300"/>
    <cellStyle name="SAPBEXexcGood1 3 2" xfId="301"/>
    <cellStyle name="SAPBEXexcGood1 4" xfId="302"/>
    <cellStyle name="SAPBEXexcGood2" xfId="303"/>
    <cellStyle name="SAPBEXexcGood2 2" xfId="304"/>
    <cellStyle name="SAPBEXexcGood2 2 2" xfId="305"/>
    <cellStyle name="SAPBEXexcGood2 2 2 2" xfId="306"/>
    <cellStyle name="SAPBEXexcGood2 2 3" xfId="307"/>
    <cellStyle name="SAPBEXexcGood2 2 4" xfId="308"/>
    <cellStyle name="SAPBEXexcGood2 3" xfId="309"/>
    <cellStyle name="SAPBEXexcGood2 3 2" xfId="310"/>
    <cellStyle name="SAPBEXexcGood2 4" xfId="311"/>
    <cellStyle name="SAPBEXexcGood3" xfId="312"/>
    <cellStyle name="SAPBEXexcGood3 2" xfId="313"/>
    <cellStyle name="SAPBEXexcGood3 2 2" xfId="314"/>
    <cellStyle name="SAPBEXexcGood3 2 2 2" xfId="315"/>
    <cellStyle name="SAPBEXexcGood3 2 3" xfId="316"/>
    <cellStyle name="SAPBEXexcGood3 2 4" xfId="317"/>
    <cellStyle name="SAPBEXexcGood3 3" xfId="318"/>
    <cellStyle name="SAPBEXexcGood3 3 2" xfId="319"/>
    <cellStyle name="SAPBEXexcGood3 4" xfId="320"/>
    <cellStyle name="SAPBEXfilterDrill" xfId="321"/>
    <cellStyle name="SAPBEXfilterDrill 2" xfId="322"/>
    <cellStyle name="SAPBEXfilterDrill 2 2" xfId="323"/>
    <cellStyle name="SAPBEXfilterDrill 2 2 2" xfId="324"/>
    <cellStyle name="SAPBEXfilterDrill 2 3" xfId="325"/>
    <cellStyle name="SAPBEXfilterDrill 2 4" xfId="326"/>
    <cellStyle name="SAPBEXfilterDrill 3" xfId="327"/>
    <cellStyle name="SAPBEXfilterDrill 3 2" xfId="328"/>
    <cellStyle name="SAPBEXfilterDrill 4" xfId="329"/>
    <cellStyle name="SAPBEXfilterItem" xfId="330"/>
    <cellStyle name="SAPBEXfilterItem 2" xfId="331"/>
    <cellStyle name="SAPBEXfilterItem 2 2" xfId="332"/>
    <cellStyle name="SAPBEXfilterItem 2 2 2" xfId="333"/>
    <cellStyle name="SAPBEXfilterItem 2 3" xfId="334"/>
    <cellStyle name="SAPBEXfilterItem 2 4" xfId="335"/>
    <cellStyle name="SAPBEXfilterItem 3" xfId="336"/>
    <cellStyle name="SAPBEXfilterItem 3 2" xfId="337"/>
    <cellStyle name="SAPBEXfilterItem 4" xfId="338"/>
    <cellStyle name="SAPBEXfilterText" xfId="339"/>
    <cellStyle name="SAPBEXfilterText 2" xfId="340"/>
    <cellStyle name="SAPBEXfilterText 2 2" xfId="341"/>
    <cellStyle name="SAPBEXfilterText 2 2 2" xfId="342"/>
    <cellStyle name="SAPBEXfilterText 2 3" xfId="343"/>
    <cellStyle name="SAPBEXfilterText 2 4" xfId="344"/>
    <cellStyle name="SAPBEXfilterText 3" xfId="345"/>
    <cellStyle name="SAPBEXfilterText 3 2" xfId="346"/>
    <cellStyle name="SAPBEXfilterText 4" xfId="347"/>
    <cellStyle name="SAPBEXformats" xfId="348"/>
    <cellStyle name="SAPBEXformats 2" xfId="349"/>
    <cellStyle name="SAPBEXformats 2 2" xfId="350"/>
    <cellStyle name="SAPBEXformats 2 2 2" xfId="351"/>
    <cellStyle name="SAPBEXformats 2 3" xfId="352"/>
    <cellStyle name="SAPBEXformats 2 4" xfId="353"/>
    <cellStyle name="SAPBEXformats 3" xfId="354"/>
    <cellStyle name="SAPBEXformats 3 2" xfId="355"/>
    <cellStyle name="SAPBEXformats 4" xfId="356"/>
    <cellStyle name="SAPBEXheaderItem" xfId="357"/>
    <cellStyle name="SAPBEXheaderItem 2" xfId="358"/>
    <cellStyle name="SAPBEXheaderItem 2 2" xfId="359"/>
    <cellStyle name="SAPBEXheaderItem 2 2 2" xfId="360"/>
    <cellStyle name="SAPBEXheaderItem 2 3" xfId="361"/>
    <cellStyle name="SAPBEXheaderItem 2 4" xfId="362"/>
    <cellStyle name="SAPBEXheaderItem 3" xfId="363"/>
    <cellStyle name="SAPBEXheaderItem 3 2" xfId="364"/>
    <cellStyle name="SAPBEXheaderItem 4" xfId="365"/>
    <cellStyle name="SAPBEXheaderText" xfId="366"/>
    <cellStyle name="SAPBEXheaderText 2" xfId="367"/>
    <cellStyle name="SAPBEXheaderText 2 2" xfId="368"/>
    <cellStyle name="SAPBEXheaderText 2 2 2" xfId="369"/>
    <cellStyle name="SAPBEXheaderText 2 3" xfId="370"/>
    <cellStyle name="SAPBEXheaderText 2 4" xfId="371"/>
    <cellStyle name="SAPBEXheaderText 3" xfId="372"/>
    <cellStyle name="SAPBEXheaderText 3 2" xfId="373"/>
    <cellStyle name="SAPBEXheaderText 4" xfId="374"/>
    <cellStyle name="SAPBEXHLevel0" xfId="375"/>
    <cellStyle name="SAPBEXHLevel0 2" xfId="376"/>
    <cellStyle name="SAPBEXHLevel0 2 2" xfId="377"/>
    <cellStyle name="SAPBEXHLevel0 2 2 3" xfId="378"/>
    <cellStyle name="SAPBEXHLevel0 3" xfId="379"/>
    <cellStyle name="SAPBEXHLevel0 4" xfId="380"/>
    <cellStyle name="SAPBEXHLevel0X" xfId="381"/>
    <cellStyle name="SAPBEXHLevel0X 2" xfId="382"/>
    <cellStyle name="SAPBEXHLevel0X 2 2" xfId="383"/>
    <cellStyle name="SAPBEXHLevel0X 2 2 2" xfId="384"/>
    <cellStyle name="SAPBEXHLevel0X 2 3" xfId="385"/>
    <cellStyle name="SAPBEXHLevel0X 2 4" xfId="386"/>
    <cellStyle name="SAPBEXHLevel0X 3" xfId="387"/>
    <cellStyle name="SAPBEXHLevel0X 3 2" xfId="388"/>
    <cellStyle name="SAPBEXHLevel0X 4" xfId="389"/>
    <cellStyle name="SAPBEXHLevel1" xfId="390"/>
    <cellStyle name="SAPBEXHLevel1 2" xfId="391"/>
    <cellStyle name="SAPBEXHLevel1 2 2" xfId="392"/>
    <cellStyle name="SAPBEXHLevel1 3" xfId="393"/>
    <cellStyle name="SAPBEXHLevel1 4" xfId="394"/>
    <cellStyle name="SAPBEXHLevel1X" xfId="395"/>
    <cellStyle name="SAPBEXHLevel1X 2" xfId="396"/>
    <cellStyle name="SAPBEXHLevel1X 2 2" xfId="397"/>
    <cellStyle name="SAPBEXHLevel1X 2 2 2" xfId="398"/>
    <cellStyle name="SAPBEXHLevel1X 2 3" xfId="399"/>
    <cellStyle name="SAPBEXHLevel1X 2 4" xfId="400"/>
    <cellStyle name="SAPBEXHLevel1X 3" xfId="401"/>
    <cellStyle name="SAPBEXHLevel1X 3 2" xfId="402"/>
    <cellStyle name="SAPBEXHLevel1X 4" xfId="403"/>
    <cellStyle name="SAPBEXHLevel2" xfId="404"/>
    <cellStyle name="SAPBEXHLevel2 2" xfId="405"/>
    <cellStyle name="SAPBEXHLevel2 2 2" xfId="406"/>
    <cellStyle name="SAPBEXHLevel2 3" xfId="407"/>
    <cellStyle name="SAPBEXHLevel2 4" xfId="408"/>
    <cellStyle name="SAPBEXHLevel2X" xfId="409"/>
    <cellStyle name="SAPBEXHLevel2X 2" xfId="410"/>
    <cellStyle name="SAPBEXHLevel2X 2 2" xfId="411"/>
    <cellStyle name="SAPBEXHLevel2X 2 2 2" xfId="412"/>
    <cellStyle name="SAPBEXHLevel2X 2 3" xfId="413"/>
    <cellStyle name="SAPBEXHLevel2X 2 4" xfId="414"/>
    <cellStyle name="SAPBEXHLevel2X 3" xfId="415"/>
    <cellStyle name="SAPBEXHLevel2X 3 2" xfId="416"/>
    <cellStyle name="SAPBEXHLevel2X 4" xfId="417"/>
    <cellStyle name="SAPBEXHLevel3" xfId="418"/>
    <cellStyle name="SAPBEXHLevel3 2" xfId="419"/>
    <cellStyle name="SAPBEXHLevel3 2 2" xfId="420"/>
    <cellStyle name="SAPBEXHLevel3 2 2 2" xfId="421"/>
    <cellStyle name="SAPBEXHLevel3 2 3" xfId="422"/>
    <cellStyle name="SAPBEXHLevel3 2 4" xfId="423"/>
    <cellStyle name="SAPBEXHLevel3 3" xfId="424"/>
    <cellStyle name="SAPBEXHLevel3 3 2" xfId="425"/>
    <cellStyle name="SAPBEXHLevel3 4" xfId="426"/>
    <cellStyle name="SAPBEXHLevel3X" xfId="427"/>
    <cellStyle name="SAPBEXHLevel3X 2" xfId="428"/>
    <cellStyle name="SAPBEXHLevel3X 2 2" xfId="429"/>
    <cellStyle name="SAPBEXHLevel3X 2 2 2" xfId="430"/>
    <cellStyle name="SAPBEXHLevel3X 2 3" xfId="431"/>
    <cellStyle name="SAPBEXHLevel3X 2 4" xfId="432"/>
    <cellStyle name="SAPBEXHLevel3X 3" xfId="433"/>
    <cellStyle name="SAPBEXHLevel3X 3 2" xfId="434"/>
    <cellStyle name="SAPBEXHLevel3X 4" xfId="435"/>
    <cellStyle name="SAPBEXinputData" xfId="436"/>
    <cellStyle name="SAPBEXinputData 2" xfId="437"/>
    <cellStyle name="SAPBEXinputData 2 2" xfId="438"/>
    <cellStyle name="SAPBEXinputData 2 2 2" xfId="439"/>
    <cellStyle name="SAPBEXinputData 2 3" xfId="440"/>
    <cellStyle name="SAPBEXinputData 2 4" xfId="441"/>
    <cellStyle name="SAPBEXinputData 3" xfId="442"/>
    <cellStyle name="SAPBEXinputData 3 2" xfId="443"/>
    <cellStyle name="SAPBEXinputData 4" xfId="444"/>
    <cellStyle name="SAPBEXItemHeader" xfId="445"/>
    <cellStyle name="SAPBEXresData" xfId="446"/>
    <cellStyle name="SAPBEXresData 2" xfId="447"/>
    <cellStyle name="SAPBEXresData 2 2" xfId="448"/>
    <cellStyle name="SAPBEXresData 2 2 2" xfId="449"/>
    <cellStyle name="SAPBEXresData 2 3" xfId="450"/>
    <cellStyle name="SAPBEXresData 2 4" xfId="451"/>
    <cellStyle name="SAPBEXresData 3" xfId="452"/>
    <cellStyle name="SAPBEXresData 3 2" xfId="453"/>
    <cellStyle name="SAPBEXresData 4" xfId="454"/>
    <cellStyle name="SAPBEXresDataEmph" xfId="455"/>
    <cellStyle name="SAPBEXresDataEmph 2" xfId="456"/>
    <cellStyle name="SAPBEXresDataEmph 2 2" xfId="457"/>
    <cellStyle name="SAPBEXresDataEmph 2 2 2" xfId="458"/>
    <cellStyle name="SAPBEXresDataEmph 2 3" xfId="459"/>
    <cellStyle name="SAPBEXresDataEmph 2 4" xfId="460"/>
    <cellStyle name="SAPBEXresDataEmph 3" xfId="461"/>
    <cellStyle name="SAPBEXresDataEmph 3 2" xfId="462"/>
    <cellStyle name="SAPBEXresDataEmph 4" xfId="463"/>
    <cellStyle name="SAPBEXresItem" xfId="464"/>
    <cellStyle name="SAPBEXresItem 2" xfId="465"/>
    <cellStyle name="SAPBEXresItem 2 2" xfId="466"/>
    <cellStyle name="SAPBEXresItem 2 2 2" xfId="467"/>
    <cellStyle name="SAPBEXresItem 2 3" xfId="468"/>
    <cellStyle name="SAPBEXresItem 2 4" xfId="469"/>
    <cellStyle name="SAPBEXresItem 3" xfId="470"/>
    <cellStyle name="SAPBEXresItem 3 2" xfId="471"/>
    <cellStyle name="SAPBEXresItem 4" xfId="472"/>
    <cellStyle name="SAPBEXresItemX" xfId="473"/>
    <cellStyle name="SAPBEXresItemX 2" xfId="474"/>
    <cellStyle name="SAPBEXresItemX 2 2" xfId="475"/>
    <cellStyle name="SAPBEXresItemX 2 2 2" xfId="476"/>
    <cellStyle name="SAPBEXresItemX 2 3" xfId="477"/>
    <cellStyle name="SAPBEXresItemX 2 4" xfId="478"/>
    <cellStyle name="SAPBEXresItemX 3" xfId="479"/>
    <cellStyle name="SAPBEXresItemX 3 2" xfId="480"/>
    <cellStyle name="SAPBEXresItemX 4" xfId="481"/>
    <cellStyle name="SAPBEXstdData" xfId="482"/>
    <cellStyle name="SAPBEXstdData 2" xfId="483"/>
    <cellStyle name="SAPBEXstdData 3" xfId="484"/>
    <cellStyle name="SAPBEXstdData 4" xfId="485"/>
    <cellStyle name="SAPBEXstdData_726-ПК (прил.)" xfId="486"/>
    <cellStyle name="SAPBEXstdDataEmph" xfId="487"/>
    <cellStyle name="SAPBEXstdDataEmph 2" xfId="488"/>
    <cellStyle name="SAPBEXstdDataEmph 2 2" xfId="489"/>
    <cellStyle name="SAPBEXstdDataEmph 2 2 2" xfId="490"/>
    <cellStyle name="SAPBEXstdDataEmph 2 3" xfId="491"/>
    <cellStyle name="SAPBEXstdDataEmph 2 4" xfId="492"/>
    <cellStyle name="SAPBEXstdDataEmph 3" xfId="493"/>
    <cellStyle name="SAPBEXstdDataEmph 3 2" xfId="494"/>
    <cellStyle name="SAPBEXstdDataEmph 4" xfId="495"/>
    <cellStyle name="SAPBEXstdItem" xfId="496"/>
    <cellStyle name="SAPBEXstdItem 2" xfId="497"/>
    <cellStyle name="SAPBEXstdItem 2 2" xfId="498"/>
    <cellStyle name="SAPBEXstdItem 2 3" xfId="499"/>
    <cellStyle name="SAPBEXstdItem 3" xfId="500"/>
    <cellStyle name="SAPBEXstdItem 4" xfId="501"/>
    <cellStyle name="SAPBEXstdItem_726-ПК (прил.)" xfId="502"/>
    <cellStyle name="SAPBEXstdItemX" xfId="503"/>
    <cellStyle name="SAPBEXstdItemX 2" xfId="504"/>
    <cellStyle name="SAPBEXstdItemX 2 2" xfId="505"/>
    <cellStyle name="SAPBEXstdItemX 2 2 2" xfId="506"/>
    <cellStyle name="SAPBEXstdItemX 2 3" xfId="507"/>
    <cellStyle name="SAPBEXstdItemX 2 4" xfId="508"/>
    <cellStyle name="SAPBEXstdItemX 3" xfId="509"/>
    <cellStyle name="SAPBEXstdItemX 3 2" xfId="510"/>
    <cellStyle name="SAPBEXstdItemX 4" xfId="511"/>
    <cellStyle name="SAPBEXtitle" xfId="512"/>
    <cellStyle name="SAPBEXtitle 2" xfId="513"/>
    <cellStyle name="SAPBEXtitle 2 2" xfId="514"/>
    <cellStyle name="SAPBEXtitle 2 2 2" xfId="515"/>
    <cellStyle name="SAPBEXtitle 2 3" xfId="516"/>
    <cellStyle name="SAPBEXtitle 2 4" xfId="517"/>
    <cellStyle name="SAPBEXtitle 3" xfId="518"/>
    <cellStyle name="SAPBEXtitle 3 2" xfId="519"/>
    <cellStyle name="SAPBEXtitle 4" xfId="520"/>
    <cellStyle name="SAPBEXunassignedItem" xfId="521"/>
    <cellStyle name="SAPBEXundefined" xfId="522"/>
    <cellStyle name="SAPBEXundefined 2" xfId="523"/>
    <cellStyle name="SAPBEXundefined 2 2" xfId="524"/>
    <cellStyle name="SAPBEXundefined 2 2 2" xfId="525"/>
    <cellStyle name="SAPBEXundefined 2 3" xfId="526"/>
    <cellStyle name="SAPBEXundefined 2 4" xfId="527"/>
    <cellStyle name="SAPBEXundefined 3" xfId="528"/>
    <cellStyle name="SAPBEXundefined 3 2" xfId="529"/>
    <cellStyle name="SAPBEXundefined 4" xfId="530"/>
    <cellStyle name="Sheet Title" xfId="531"/>
    <cellStyle name="Title" xfId="532"/>
    <cellStyle name="Total" xfId="533"/>
    <cellStyle name="Warning Text" xfId="534"/>
    <cellStyle name="Акцент1" xfId="535"/>
    <cellStyle name="Акцент1 2" xfId="536"/>
    <cellStyle name="Акцент2" xfId="537"/>
    <cellStyle name="Акцент2 2" xfId="538"/>
    <cellStyle name="Акцент3" xfId="539"/>
    <cellStyle name="Акцент3 2" xfId="540"/>
    <cellStyle name="Акцент4" xfId="541"/>
    <cellStyle name="Акцент4 2" xfId="542"/>
    <cellStyle name="Акцент5" xfId="543"/>
    <cellStyle name="Акцент5 2" xfId="544"/>
    <cellStyle name="Акцент6" xfId="545"/>
    <cellStyle name="Акцент6 2" xfId="546"/>
    <cellStyle name="Ввод " xfId="547"/>
    <cellStyle name="Ввод  2" xfId="548"/>
    <cellStyle name="Вывод" xfId="549"/>
    <cellStyle name="Вывод 2" xfId="550"/>
    <cellStyle name="Вычисление" xfId="551"/>
    <cellStyle name="Вычисление 2" xfId="552"/>
    <cellStyle name="Hyperlink" xfId="553"/>
    <cellStyle name="Currency" xfId="554"/>
    <cellStyle name="Currency [0]" xfId="555"/>
    <cellStyle name="Заголовок 1" xfId="556"/>
    <cellStyle name="Заголовок 1 2" xfId="557"/>
    <cellStyle name="Заголовок 2" xfId="558"/>
    <cellStyle name="Заголовок 2 2" xfId="559"/>
    <cellStyle name="Заголовок 3" xfId="560"/>
    <cellStyle name="Заголовок 3 2" xfId="561"/>
    <cellStyle name="Заголовок 4" xfId="562"/>
    <cellStyle name="Заголовок 4 2" xfId="563"/>
    <cellStyle name="Итог" xfId="564"/>
    <cellStyle name="Итог 2" xfId="565"/>
    <cellStyle name="Контрольная ячейка" xfId="566"/>
    <cellStyle name="Контрольная ячейка 2" xfId="567"/>
    <cellStyle name="Название" xfId="568"/>
    <cellStyle name="Название 2" xfId="569"/>
    <cellStyle name="Нейтральный" xfId="570"/>
    <cellStyle name="Нейтральный 2" xfId="571"/>
    <cellStyle name="Обычный 10" xfId="572"/>
    <cellStyle name="Обычный 10 2" xfId="573"/>
    <cellStyle name="Обычный 10 2 2" xfId="574"/>
    <cellStyle name="Обычный 10 2 3" xfId="575"/>
    <cellStyle name="Обычный 10 3" xfId="576"/>
    <cellStyle name="Обычный 10 3 2" xfId="577"/>
    <cellStyle name="Обычный 10 3 3" xfId="578"/>
    <cellStyle name="Обычный 10 4" xfId="579"/>
    <cellStyle name="Обычный 10 4 2" xfId="580"/>
    <cellStyle name="Обычный 10 4 3" xfId="581"/>
    <cellStyle name="Обычный 10 5" xfId="582"/>
    <cellStyle name="Обычный 11" xfId="583"/>
    <cellStyle name="Обычный 11 2" xfId="584"/>
    <cellStyle name="Обычный 11 2 2" xfId="585"/>
    <cellStyle name="Обычный 11 2 2 2" xfId="586"/>
    <cellStyle name="Обычный 11 2 2 3" xfId="587"/>
    <cellStyle name="Обычный 11 2 3" xfId="588"/>
    <cellStyle name="Обычный 11 2 3 2" xfId="589"/>
    <cellStyle name="Обычный 11 2 3 3" xfId="590"/>
    <cellStyle name="Обычный 11 2 4" xfId="591"/>
    <cellStyle name="Обычный 11 2 5" xfId="592"/>
    <cellStyle name="Обычный 11 3" xfId="593"/>
    <cellStyle name="Обычный 11 4" xfId="594"/>
    <cellStyle name="Обычный 11 4 2" xfId="595"/>
    <cellStyle name="Обычный 11 4 2 2" xfId="596"/>
    <cellStyle name="Обычный 11 4 2 3" xfId="597"/>
    <cellStyle name="Обычный 11 4 3" xfId="598"/>
    <cellStyle name="Обычный 11 4 4" xfId="599"/>
    <cellStyle name="Обычный 11 5" xfId="600"/>
    <cellStyle name="Обычный 11 5 2" xfId="601"/>
    <cellStyle name="Обычный 11 5 2 2" xfId="602"/>
    <cellStyle name="Обычный 11 5 2 3" xfId="603"/>
    <cellStyle name="Обычный 11 5 3" xfId="604"/>
    <cellStyle name="Обычный 11 5 4" xfId="605"/>
    <cellStyle name="Обычный 11 6" xfId="606"/>
    <cellStyle name="Обычный 11 6 2" xfId="607"/>
    <cellStyle name="Обычный 11 6 3" xfId="608"/>
    <cellStyle name="Обычный 11 7" xfId="609"/>
    <cellStyle name="Обычный 11 7 2" xfId="610"/>
    <cellStyle name="Обычный 11 7 3" xfId="611"/>
    <cellStyle name="Обычный 12" xfId="612"/>
    <cellStyle name="Обычный 12 2" xfId="613"/>
    <cellStyle name="Обычный 12 2 2" xfId="614"/>
    <cellStyle name="Обычный 12 2 3" xfId="615"/>
    <cellStyle name="Обычный 13" xfId="616"/>
    <cellStyle name="Обычный 14" xfId="617"/>
    <cellStyle name="Обычный 14 2" xfId="618"/>
    <cellStyle name="Обычный 14 3" xfId="619"/>
    <cellStyle name="Обычный 15" xfId="620"/>
    <cellStyle name="Обычный 15 2" xfId="621"/>
    <cellStyle name="Обычный 15 3" xfId="622"/>
    <cellStyle name="Обычный 16" xfId="623"/>
    <cellStyle name="Обычный 16 2" xfId="624"/>
    <cellStyle name="Обычный 17" xfId="625"/>
    <cellStyle name="Обычный 18" xfId="626"/>
    <cellStyle name="Обычный 19" xfId="627"/>
    <cellStyle name="Обычный 2" xfId="628"/>
    <cellStyle name="Обычный 2 10" xfId="629"/>
    <cellStyle name="Обычный 2 10 2" xfId="630"/>
    <cellStyle name="Обычный 2 10 3" xfId="631"/>
    <cellStyle name="Обычный 2 10 3 2" xfId="632"/>
    <cellStyle name="Обычный 2 10 4" xfId="633"/>
    <cellStyle name="Обычный 2 10 4 2" xfId="634"/>
    <cellStyle name="Обычный 2 10 4 3" xfId="635"/>
    <cellStyle name="Обычный 2 11" xfId="636"/>
    <cellStyle name="Обычный 2 11 2" xfId="637"/>
    <cellStyle name="Обычный 2 11 3" xfId="638"/>
    <cellStyle name="Обычный 2 11 3 2" xfId="639"/>
    <cellStyle name="Обычный 2 12" xfId="640"/>
    <cellStyle name="Обычный 2 12 2" xfId="641"/>
    <cellStyle name="Обычный 2 12 3" xfId="642"/>
    <cellStyle name="Обычный 2 13" xfId="643"/>
    <cellStyle name="Обычный 2 13 2" xfId="644"/>
    <cellStyle name="Обычный 2 13 3" xfId="645"/>
    <cellStyle name="Обычный 2 14" xfId="646"/>
    <cellStyle name="Обычный 2 15" xfId="647"/>
    <cellStyle name="Обычный 2 18" xfId="648"/>
    <cellStyle name="Обычный 2 2" xfId="649"/>
    <cellStyle name="Обычный 2 2 2" xfId="650"/>
    <cellStyle name="Обычный 2 2 3" xfId="651"/>
    <cellStyle name="Обычный 2 2 3 2" xfId="652"/>
    <cellStyle name="Обычный 2 2 3 2 2" xfId="653"/>
    <cellStyle name="Обычный 2 2 3 2 2 2" xfId="654"/>
    <cellStyle name="Обычный 2 2 3 2 2 3" xfId="655"/>
    <cellStyle name="Обычный 2 2 3 2 3" xfId="656"/>
    <cellStyle name="Обычный 2 2 3 2 4" xfId="657"/>
    <cellStyle name="Обычный 2 2 3 2 4 2" xfId="658"/>
    <cellStyle name="Обычный 2 2 3 3" xfId="659"/>
    <cellStyle name="Обычный 2 2 3 3 2" xfId="660"/>
    <cellStyle name="Обычный 2 2 3 3 3" xfId="661"/>
    <cellStyle name="Обычный 2 2 3 3 3 2" xfId="662"/>
    <cellStyle name="Обычный 2 2 3 4" xfId="663"/>
    <cellStyle name="Обычный 2 2 3 4 2" xfId="664"/>
    <cellStyle name="Обычный 2 2 3 4 3" xfId="665"/>
    <cellStyle name="Обычный 2 2 3 4 3 2" xfId="666"/>
    <cellStyle name="Обычный 2 2 3 5" xfId="667"/>
    <cellStyle name="Обычный 2 2 3 5 2" xfId="668"/>
    <cellStyle name="Обычный 2 2 3 5 3" xfId="669"/>
    <cellStyle name="Обычный 2 2 3 6" xfId="670"/>
    <cellStyle name="Обычный 2 2 3 6 2" xfId="671"/>
    <cellStyle name="Обычный 2 2 3 6 3" xfId="672"/>
    <cellStyle name="Обычный 2 2 3 7" xfId="673"/>
    <cellStyle name="Обычный 2 2 3 7 2" xfId="674"/>
    <cellStyle name="Обычный 2 2 3 7 3" xfId="675"/>
    <cellStyle name="Обычный 2 2 3 8" xfId="676"/>
    <cellStyle name="Обычный 2 2 3 9" xfId="677"/>
    <cellStyle name="Обычный 2 2 4" xfId="678"/>
    <cellStyle name="Обычный 2 2 4 2" xfId="679"/>
    <cellStyle name="Обычный 2 2 4 2 2" xfId="680"/>
    <cellStyle name="Обычный 2 2 4 2 2 2" xfId="681"/>
    <cellStyle name="Обычный 2 2 4 2 2 3" xfId="682"/>
    <cellStyle name="Обычный 2 2 4 2 3" xfId="683"/>
    <cellStyle name="Обычный 2 2 4 2 3 2" xfId="684"/>
    <cellStyle name="Обычный 2 2 4 2 3 3" xfId="685"/>
    <cellStyle name="Обычный 2 2 4 2 4" xfId="686"/>
    <cellStyle name="Обычный 2 2 4 2 5" xfId="687"/>
    <cellStyle name="Обычный 2 2 4 3" xfId="688"/>
    <cellStyle name="Обычный 2 2 4 4" xfId="689"/>
    <cellStyle name="Обычный 2 2 5" xfId="690"/>
    <cellStyle name="Обычный 2 2 5 2" xfId="691"/>
    <cellStyle name="Обычный 2 2 5 3" xfId="692"/>
    <cellStyle name="Обычный 2 2 6" xfId="693"/>
    <cellStyle name="Обычный 2 2 6 2" xfId="694"/>
    <cellStyle name="Обычный 2 2 6 3" xfId="695"/>
    <cellStyle name="Обычный 2 3" xfId="696"/>
    <cellStyle name="Обычный 2 3 10" xfId="697"/>
    <cellStyle name="Обычный 2 3 10 2" xfId="698"/>
    <cellStyle name="Обычный 2 3 10 3" xfId="699"/>
    <cellStyle name="Обычный 2 3 11" xfId="700"/>
    <cellStyle name="Обычный 2 3 12" xfId="701"/>
    <cellStyle name="Обычный 2 3 2" xfId="702"/>
    <cellStyle name="Обычный 2 3 2 2" xfId="703"/>
    <cellStyle name="Обычный 2 3 2 3" xfId="704"/>
    <cellStyle name="Обычный 2 3 2 3 2" xfId="705"/>
    <cellStyle name="Обычный 2 3 2 3 3" xfId="706"/>
    <cellStyle name="Обычный 2 3 2 4" xfId="707"/>
    <cellStyle name="Обычный 2 3 2 4 2" xfId="708"/>
    <cellStyle name="Обычный 2 3 2 4 3" xfId="709"/>
    <cellStyle name="Обычный 2 3 2 5" xfId="710"/>
    <cellStyle name="Обычный 2 3 2 6" xfId="711"/>
    <cellStyle name="Обычный 2 3 3" xfId="712"/>
    <cellStyle name="Обычный 2 3 3 2" xfId="713"/>
    <cellStyle name="Обычный 2 3 3 2 2" xfId="714"/>
    <cellStyle name="Обычный 2 3 3 2 3" xfId="715"/>
    <cellStyle name="Обычный 2 3 3 3" xfId="716"/>
    <cellStyle name="Обычный 2 3 3 3 2" xfId="717"/>
    <cellStyle name="Обычный 2 3 3 3 3" xfId="718"/>
    <cellStyle name="Обычный 2 3 3 4" xfId="719"/>
    <cellStyle name="Обычный 2 3 3 5" xfId="720"/>
    <cellStyle name="Обычный 2 3 4" xfId="721"/>
    <cellStyle name="Обычный 2 3 4 2" xfId="722"/>
    <cellStyle name="Обычный 2 3 4 3" xfId="723"/>
    <cellStyle name="Обычный 2 3 4 3 2" xfId="724"/>
    <cellStyle name="Обычный 2 3 5" xfId="725"/>
    <cellStyle name="Обычный 2 3 5 2" xfId="726"/>
    <cellStyle name="Обычный 2 3 5 3" xfId="727"/>
    <cellStyle name="Обычный 2 3 6" xfId="728"/>
    <cellStyle name="Обычный 2 3 6 2" xfId="729"/>
    <cellStyle name="Обычный 2 3 6 3" xfId="730"/>
    <cellStyle name="Обычный 2 3 7" xfId="731"/>
    <cellStyle name="Обычный 2 3 7 2" xfId="732"/>
    <cellStyle name="Обычный 2 3 7 3" xfId="733"/>
    <cellStyle name="Обычный 2 3 7 3 2" xfId="734"/>
    <cellStyle name="Обычный 2 3 8" xfId="735"/>
    <cellStyle name="Обычный 2 3 8 2" xfId="736"/>
    <cellStyle name="Обычный 2 3 8 3" xfId="737"/>
    <cellStyle name="Обычный 2 3 9" xfId="738"/>
    <cellStyle name="Обычный 2 3 9 2" xfId="739"/>
    <cellStyle name="Обычный 2 3 9 3" xfId="740"/>
    <cellStyle name="Обычный 2 4" xfId="741"/>
    <cellStyle name="Обычный 2 4 2" xfId="742"/>
    <cellStyle name="Обычный 2 4 2 2" xfId="743"/>
    <cellStyle name="Обычный 2 4 2 3" xfId="744"/>
    <cellStyle name="Обычный 2 4 3" xfId="745"/>
    <cellStyle name="Обычный 2 4 3 2" xfId="746"/>
    <cellStyle name="Обычный 2 4 3 3" xfId="747"/>
    <cellStyle name="Обычный 2 4 4" xfId="748"/>
    <cellStyle name="Обычный 2 4 4 2" xfId="749"/>
    <cellStyle name="Обычный 2 4 4 3" xfId="750"/>
    <cellStyle name="Обычный 2 4 5" xfId="751"/>
    <cellStyle name="Обычный 2 4 5 2" xfId="752"/>
    <cellStyle name="Обычный 2 4 5 3" xfId="753"/>
    <cellStyle name="Обычный 2 4 6" xfId="754"/>
    <cellStyle name="Обычный 2 4 6 2" xfId="755"/>
    <cellStyle name="Обычный 2 4 6 3" xfId="756"/>
    <cellStyle name="Обычный 2 4 7" xfId="757"/>
    <cellStyle name="Обычный 2 4 8" xfId="758"/>
    <cellStyle name="Обычный 2 5" xfId="759"/>
    <cellStyle name="Обычный 2 5 2" xfId="760"/>
    <cellStyle name="Обычный 2 5 2 2" xfId="761"/>
    <cellStyle name="Обычный 2 5 2 3" xfId="762"/>
    <cellStyle name="Обычный 2 5 3" xfId="763"/>
    <cellStyle name="Обычный 2 5 3 2" xfId="764"/>
    <cellStyle name="Обычный 2 5 3 3" xfId="765"/>
    <cellStyle name="Обычный 2 5 4" xfId="766"/>
    <cellStyle name="Обычный 2 5 4 2" xfId="767"/>
    <cellStyle name="Обычный 2 5 4 3" xfId="768"/>
    <cellStyle name="Обычный 2 5 5" xfId="769"/>
    <cellStyle name="Обычный 2 5 5 2" xfId="770"/>
    <cellStyle name="Обычный 2 5 5 3" xfId="771"/>
    <cellStyle name="Обычный 2 5 6" xfId="772"/>
    <cellStyle name="Обычный 2 5 6 2" xfId="773"/>
    <cellStyle name="Обычный 2 5 6 3" xfId="774"/>
    <cellStyle name="Обычный 2 5 7" xfId="775"/>
    <cellStyle name="Обычный 2 5 8" xfId="776"/>
    <cellStyle name="Обычный 2 6" xfId="777"/>
    <cellStyle name="Обычный 2 6 2" xfId="778"/>
    <cellStyle name="Обычный 2 6 2 2" xfId="779"/>
    <cellStyle name="Обычный 2 6 2 3" xfId="780"/>
    <cellStyle name="Обычный 2 6 3" xfId="781"/>
    <cellStyle name="Обычный 2 6 4" xfId="782"/>
    <cellStyle name="Обычный 2 7" xfId="783"/>
    <cellStyle name="Обычный 2 7 2" xfId="784"/>
    <cellStyle name="Обычный 2 7 3" xfId="785"/>
    <cellStyle name="Обычный 2 8" xfId="786"/>
    <cellStyle name="Обычный 2 8 2" xfId="787"/>
    <cellStyle name="Обычный 2 8 3" xfId="788"/>
    <cellStyle name="Обычный 2 9" xfId="789"/>
    <cellStyle name="Обычный 2 9 2" xfId="790"/>
    <cellStyle name="Обычный 2 9 3" xfId="791"/>
    <cellStyle name="Обычный 20" xfId="792"/>
    <cellStyle name="Обычный 3" xfId="793"/>
    <cellStyle name="Обычный 3 2" xfId="794"/>
    <cellStyle name="Обычный 4" xfId="795"/>
    <cellStyle name="Обычный 4 2" xfId="796"/>
    <cellStyle name="Обычный 5" xfId="797"/>
    <cellStyle name="Обычный 5 2" xfId="798"/>
    <cellStyle name="Обычный 5 3" xfId="799"/>
    <cellStyle name="Обычный 6" xfId="800"/>
    <cellStyle name="Обычный 7" xfId="801"/>
    <cellStyle name="Обычный 7 2" xfId="802"/>
    <cellStyle name="Обычный 7 2 10" xfId="803"/>
    <cellStyle name="Обычный 7 2 10 2" xfId="804"/>
    <cellStyle name="Обычный 7 2 10 3" xfId="805"/>
    <cellStyle name="Обычный 7 2 11" xfId="806"/>
    <cellStyle name="Обычный 7 2 11 2" xfId="807"/>
    <cellStyle name="Обычный 7 2 11 3" xfId="808"/>
    <cellStyle name="Обычный 7 2 12" xfId="809"/>
    <cellStyle name="Обычный 7 2 13" xfId="810"/>
    <cellStyle name="Обычный 7 2 2" xfId="811"/>
    <cellStyle name="Обычный 7 2 2 2" xfId="812"/>
    <cellStyle name="Обычный 7 2 2 2 2" xfId="813"/>
    <cellStyle name="Обычный 7 2 2 2 3" xfId="814"/>
    <cellStyle name="Обычный 7 2 2 3" xfId="815"/>
    <cellStyle name="Обычный 7 2 2 3 2" xfId="816"/>
    <cellStyle name="Обычный 7 2 2 3 3" xfId="817"/>
    <cellStyle name="Обычный 7 2 2 4" xfId="818"/>
    <cellStyle name="Обычный 7 2 2 5" xfId="819"/>
    <cellStyle name="Обычный 7 2 3" xfId="820"/>
    <cellStyle name="Обычный 7 2 3 2" xfId="821"/>
    <cellStyle name="Обычный 7 2 3 2 2" xfId="822"/>
    <cellStyle name="Обычный 7 2 3 2 3" xfId="823"/>
    <cellStyle name="Обычный 7 2 3 3" xfId="824"/>
    <cellStyle name="Обычный 7 2 3 3 2" xfId="825"/>
    <cellStyle name="Обычный 7 2 3 3 3" xfId="826"/>
    <cellStyle name="Обычный 7 2 3 4" xfId="827"/>
    <cellStyle name="Обычный 7 2 3 5" xfId="828"/>
    <cellStyle name="Обычный 7 2 4" xfId="829"/>
    <cellStyle name="Обычный 7 2 4 2" xfId="830"/>
    <cellStyle name="Обычный 7 2 4 2 2" xfId="831"/>
    <cellStyle name="Обычный 7 2 4 2 3" xfId="832"/>
    <cellStyle name="Обычный 7 2 4 3" xfId="833"/>
    <cellStyle name="Обычный 7 2 4 4" xfId="834"/>
    <cellStyle name="Обычный 7 2 5" xfId="835"/>
    <cellStyle name="Обычный 7 2 5 2" xfId="836"/>
    <cellStyle name="Обычный 7 2 5 3" xfId="837"/>
    <cellStyle name="Обычный 7 2 6" xfId="838"/>
    <cellStyle name="Обычный 7 2 6 2" xfId="839"/>
    <cellStyle name="Обычный 7 2 6 3" xfId="840"/>
    <cellStyle name="Обычный 7 2 7" xfId="841"/>
    <cellStyle name="Обычный 7 2 7 2" xfId="842"/>
    <cellStyle name="Обычный 7 2 7 3" xfId="843"/>
    <cellStyle name="Обычный 7 2 8" xfId="844"/>
    <cellStyle name="Обычный 7 2 8 2" xfId="845"/>
    <cellStyle name="Обычный 7 2 8 3" xfId="846"/>
    <cellStyle name="Обычный 7 2 9" xfId="847"/>
    <cellStyle name="Обычный 7 2 9 2" xfId="848"/>
    <cellStyle name="Обычный 7 2 9 3" xfId="849"/>
    <cellStyle name="Обычный 7 3" xfId="850"/>
    <cellStyle name="Обычный 7 3 2" xfId="851"/>
    <cellStyle name="Обычный 7 3 3" xfId="852"/>
    <cellStyle name="Обычный 7 4" xfId="853"/>
    <cellStyle name="Обычный 8" xfId="854"/>
    <cellStyle name="Обычный 8 2" xfId="855"/>
    <cellStyle name="Обычный 9" xfId="856"/>
    <cellStyle name="Обычный 9 2" xfId="857"/>
    <cellStyle name="Обычный 9 2 2" xfId="858"/>
    <cellStyle name="Обычный 9 2 2 2" xfId="859"/>
    <cellStyle name="Обычный 9 2 2 3" xfId="860"/>
    <cellStyle name="Обычный 9 3" xfId="861"/>
    <cellStyle name="Обычный 9 4" xfId="862"/>
    <cellStyle name="Followed Hyperlink" xfId="863"/>
    <cellStyle name="Плохой" xfId="864"/>
    <cellStyle name="Плохой 2" xfId="865"/>
    <cellStyle name="Пояснение" xfId="866"/>
    <cellStyle name="Пояснение 2" xfId="867"/>
    <cellStyle name="Примечание" xfId="868"/>
    <cellStyle name="Примечание 2" xfId="869"/>
    <cellStyle name="Примечание 2 2" xfId="870"/>
    <cellStyle name="Примечание 2 3" xfId="871"/>
    <cellStyle name="Примечание 3" xfId="872"/>
    <cellStyle name="Примечание 3 2" xfId="873"/>
    <cellStyle name="Percent" xfId="874"/>
    <cellStyle name="Процентный 2" xfId="875"/>
    <cellStyle name="Процентный 2 2" xfId="876"/>
    <cellStyle name="Процентный 3" xfId="877"/>
    <cellStyle name="Процентный 3 2" xfId="878"/>
    <cellStyle name="Процентный 3 3" xfId="879"/>
    <cellStyle name="Процентный 4" xfId="880"/>
    <cellStyle name="Процентный 5" xfId="881"/>
    <cellStyle name="Процентный 6" xfId="882"/>
    <cellStyle name="Процентный 7" xfId="883"/>
    <cellStyle name="Связанная ячейка" xfId="884"/>
    <cellStyle name="Связанная ячейка 2" xfId="885"/>
    <cellStyle name="Стиль 1" xfId="886"/>
    <cellStyle name="Текст предупреждения" xfId="887"/>
    <cellStyle name="Текст предупреждения 2" xfId="888"/>
    <cellStyle name="Comma" xfId="889"/>
    <cellStyle name="Comma [0]" xfId="890"/>
    <cellStyle name="Финансовый 2" xfId="891"/>
    <cellStyle name="Финансовый 2 2" xfId="892"/>
    <cellStyle name="Финансовый 2 2 2" xfId="893"/>
    <cellStyle name="Финансовый 2 2 3" xfId="894"/>
    <cellStyle name="Финансовый 2 3" xfId="895"/>
    <cellStyle name="Финансовый 2 4" xfId="896"/>
    <cellStyle name="Финансовый 2 5" xfId="897"/>
    <cellStyle name="Финансовый 3" xfId="898"/>
    <cellStyle name="Финансовый 4" xfId="899"/>
    <cellStyle name="Финансовый 5" xfId="900"/>
    <cellStyle name="Финансовый 5 2" xfId="901"/>
    <cellStyle name="Финансовый 5 3" xfId="902"/>
    <cellStyle name="Хороший" xfId="903"/>
    <cellStyle name="Хороший 2" xfId="9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174</xdr:row>
      <xdr:rowOff>0</xdr:rowOff>
    </xdr:from>
    <xdr:ext cx="0" cy="200025"/>
    <xdr:grpSp>
      <xdr:nvGrpSpPr>
        <xdr:cNvPr id="1" name="Группа 1"/>
        <xdr:cNvGrpSpPr>
          <a:grpSpLocks/>
        </xdr:cNvGrpSpPr>
      </xdr:nvGrpSpPr>
      <xdr:grpSpPr>
        <a:xfrm>
          <a:off x="2533650" y="93183075"/>
          <a:ext cx="0" cy="200025"/>
          <a:chOff x="12700" y="62141100"/>
          <a:chExt cx="5245100" cy="314325"/>
        </a:xfrm>
        <a:solidFill>
          <a:srgbClr val="FFFFFF"/>
        </a:solidFill>
      </xdr:grpSpPr>
      <xdr:sp>
        <xdr:nvSpPr>
          <xdr:cNvPr id="2" name="4893"/>
          <xdr:cNvSpPr>
            <a:spLocks/>
          </xdr:cNvSpPr>
        </xdr:nvSpPr>
        <xdr:spPr>
          <a:xfrm>
            <a:off x="2534282" y="143978521"/>
            <a:ext cx="0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4894"/>
          <xdr:cNvSpPr>
            <a:spLocks/>
          </xdr:cNvSpPr>
        </xdr:nvSpPr>
        <xdr:spPr>
          <a:xfrm>
            <a:off x="2534282" y="143978521"/>
            <a:ext cx="0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4895"/>
          <xdr:cNvSpPr>
            <a:spLocks/>
          </xdr:cNvSpPr>
        </xdr:nvSpPr>
        <xdr:spPr>
          <a:xfrm>
            <a:off x="2534282" y="143978521"/>
            <a:ext cx="0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4900"/>
          <xdr:cNvSpPr>
            <a:spLocks/>
          </xdr:cNvSpPr>
        </xdr:nvSpPr>
        <xdr:spPr>
          <a:xfrm>
            <a:off x="2534282" y="143990780"/>
            <a:ext cx="0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174</xdr:row>
      <xdr:rowOff>0</xdr:rowOff>
    </xdr:from>
    <xdr:ext cx="476250" cy="200025"/>
    <xdr:grpSp>
      <xdr:nvGrpSpPr>
        <xdr:cNvPr id="6" name="Группа 6"/>
        <xdr:cNvGrpSpPr>
          <a:grpSpLocks/>
        </xdr:cNvGrpSpPr>
      </xdr:nvGrpSpPr>
      <xdr:grpSpPr>
        <a:xfrm>
          <a:off x="2533650" y="93183075"/>
          <a:ext cx="476250" cy="200025"/>
          <a:chOff x="12700" y="62141100"/>
          <a:chExt cx="5245100" cy="314325"/>
        </a:xfrm>
        <a:solidFill>
          <a:srgbClr val="FFFFFF"/>
        </a:solidFill>
      </xdr:grpSpPr>
      <xdr:sp>
        <xdr:nvSpPr>
          <xdr:cNvPr id="7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3</xdr:col>
      <xdr:colOff>419100</xdr:colOff>
      <xdr:row>174</xdr:row>
      <xdr:rowOff>0</xdr:rowOff>
    </xdr:from>
    <xdr:ext cx="9525" cy="39557325"/>
    <xdr:grpSp>
      <xdr:nvGrpSpPr>
        <xdr:cNvPr id="11" name="Группа 11"/>
        <xdr:cNvGrpSpPr>
          <a:grpSpLocks/>
        </xdr:cNvGrpSpPr>
      </xdr:nvGrpSpPr>
      <xdr:grpSpPr>
        <a:xfrm>
          <a:off x="2533650" y="93183075"/>
          <a:ext cx="9525" cy="39557325"/>
          <a:chOff x="12700" y="62141100"/>
          <a:chExt cx="5245100" cy="62176478"/>
        </a:xfrm>
        <a:solidFill>
          <a:srgbClr val="FFFFFF"/>
        </a:solidFill>
      </xdr:grpSpPr>
      <xdr:sp>
        <xdr:nvSpPr>
          <xdr:cNvPr id="12" name="4893"/>
          <xdr:cNvSpPr>
            <a:spLocks/>
          </xdr:cNvSpPr>
        </xdr:nvSpPr>
        <xdr:spPr>
          <a:xfrm>
            <a:off x="12700" y="124131049"/>
            <a:ext cx="0" cy="18652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4894"/>
          <xdr:cNvSpPr>
            <a:spLocks/>
          </xdr:cNvSpPr>
        </xdr:nvSpPr>
        <xdr:spPr>
          <a:xfrm>
            <a:off x="12700" y="124131049"/>
            <a:ext cx="0" cy="18652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4895"/>
          <xdr:cNvSpPr>
            <a:spLocks/>
          </xdr:cNvSpPr>
        </xdr:nvSpPr>
        <xdr:spPr>
          <a:xfrm>
            <a:off x="12700" y="124131049"/>
            <a:ext cx="0" cy="18652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4900"/>
          <xdr:cNvSpPr>
            <a:spLocks/>
          </xdr:cNvSpPr>
        </xdr:nvSpPr>
        <xdr:spPr>
          <a:xfrm>
            <a:off x="12700" y="124146593"/>
            <a:ext cx="0" cy="15544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3</xdr:col>
      <xdr:colOff>419100</xdr:colOff>
      <xdr:row>174</xdr:row>
      <xdr:rowOff>0</xdr:rowOff>
    </xdr:from>
    <xdr:ext cx="476250" cy="200025"/>
    <xdr:grpSp>
      <xdr:nvGrpSpPr>
        <xdr:cNvPr id="16" name="Группа 16"/>
        <xdr:cNvGrpSpPr>
          <a:grpSpLocks/>
        </xdr:cNvGrpSpPr>
      </xdr:nvGrpSpPr>
      <xdr:grpSpPr>
        <a:xfrm>
          <a:off x="2533650" y="93183075"/>
          <a:ext cx="476250" cy="200025"/>
          <a:chOff x="12700" y="62141100"/>
          <a:chExt cx="5245100" cy="314325"/>
        </a:xfrm>
        <a:solidFill>
          <a:srgbClr val="FFFFFF"/>
        </a:solidFill>
      </xdr:grpSpPr>
      <xdr:sp>
        <xdr:nvSpPr>
          <xdr:cNvPr id="17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3</xdr:col>
      <xdr:colOff>419100</xdr:colOff>
      <xdr:row>174</xdr:row>
      <xdr:rowOff>0</xdr:rowOff>
    </xdr:from>
    <xdr:ext cx="476250" cy="200025"/>
    <xdr:grpSp>
      <xdr:nvGrpSpPr>
        <xdr:cNvPr id="21" name="Группа 21"/>
        <xdr:cNvGrpSpPr>
          <a:grpSpLocks/>
        </xdr:cNvGrpSpPr>
      </xdr:nvGrpSpPr>
      <xdr:grpSpPr>
        <a:xfrm>
          <a:off x="2533650" y="93183075"/>
          <a:ext cx="476250" cy="200025"/>
          <a:chOff x="12700" y="62141100"/>
          <a:chExt cx="5245100" cy="314325"/>
        </a:xfrm>
        <a:solidFill>
          <a:srgbClr val="FFFFFF"/>
        </a:solidFill>
      </xdr:grpSpPr>
      <xdr:sp>
        <xdr:nvSpPr>
          <xdr:cNvPr id="22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3</xdr:col>
      <xdr:colOff>419100</xdr:colOff>
      <xdr:row>174</xdr:row>
      <xdr:rowOff>0</xdr:rowOff>
    </xdr:from>
    <xdr:ext cx="476250" cy="200025"/>
    <xdr:grpSp>
      <xdr:nvGrpSpPr>
        <xdr:cNvPr id="26" name="Группа 26"/>
        <xdr:cNvGrpSpPr>
          <a:grpSpLocks/>
        </xdr:cNvGrpSpPr>
      </xdr:nvGrpSpPr>
      <xdr:grpSpPr>
        <a:xfrm>
          <a:off x="2533650" y="93183075"/>
          <a:ext cx="476250" cy="200025"/>
          <a:chOff x="12700" y="62141100"/>
          <a:chExt cx="5245100" cy="314325"/>
        </a:xfrm>
        <a:solidFill>
          <a:srgbClr val="FFFFFF"/>
        </a:solidFill>
      </xdr:grpSpPr>
      <xdr:sp>
        <xdr:nvSpPr>
          <xdr:cNvPr id="27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3</xdr:col>
      <xdr:colOff>419100</xdr:colOff>
      <xdr:row>174</xdr:row>
      <xdr:rowOff>0</xdr:rowOff>
    </xdr:from>
    <xdr:ext cx="476250" cy="200025"/>
    <xdr:grpSp>
      <xdr:nvGrpSpPr>
        <xdr:cNvPr id="31" name="Группа 31"/>
        <xdr:cNvGrpSpPr>
          <a:grpSpLocks/>
        </xdr:cNvGrpSpPr>
      </xdr:nvGrpSpPr>
      <xdr:grpSpPr>
        <a:xfrm>
          <a:off x="2533650" y="93183075"/>
          <a:ext cx="476250" cy="200025"/>
          <a:chOff x="12700" y="62141100"/>
          <a:chExt cx="5245100" cy="314325"/>
        </a:xfrm>
        <a:solidFill>
          <a:srgbClr val="FFFFFF"/>
        </a:solidFill>
      </xdr:grpSpPr>
      <xdr:sp>
        <xdr:nvSpPr>
          <xdr:cNvPr id="32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3</xdr:col>
      <xdr:colOff>419100</xdr:colOff>
      <xdr:row>174</xdr:row>
      <xdr:rowOff>0</xdr:rowOff>
    </xdr:from>
    <xdr:ext cx="476250" cy="200025"/>
    <xdr:grpSp>
      <xdr:nvGrpSpPr>
        <xdr:cNvPr id="36" name="Группа 36"/>
        <xdr:cNvGrpSpPr>
          <a:grpSpLocks/>
        </xdr:cNvGrpSpPr>
      </xdr:nvGrpSpPr>
      <xdr:grpSpPr>
        <a:xfrm>
          <a:off x="2533650" y="93183075"/>
          <a:ext cx="476250" cy="200025"/>
          <a:chOff x="12700" y="62141100"/>
          <a:chExt cx="5245100" cy="314325"/>
        </a:xfrm>
        <a:solidFill>
          <a:srgbClr val="FFFFFF"/>
        </a:solidFill>
      </xdr:grpSpPr>
      <xdr:sp>
        <xdr:nvSpPr>
          <xdr:cNvPr id="37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3</xdr:col>
      <xdr:colOff>419100</xdr:colOff>
      <xdr:row>174</xdr:row>
      <xdr:rowOff>0</xdr:rowOff>
    </xdr:from>
    <xdr:ext cx="476250" cy="1000125"/>
    <xdr:grpSp>
      <xdr:nvGrpSpPr>
        <xdr:cNvPr id="41" name="Группа 41"/>
        <xdr:cNvGrpSpPr>
          <a:grpSpLocks/>
        </xdr:cNvGrpSpPr>
      </xdr:nvGrpSpPr>
      <xdr:grpSpPr>
        <a:xfrm>
          <a:off x="2533650" y="93183075"/>
          <a:ext cx="476250" cy="1000125"/>
          <a:chOff x="12700" y="62141100"/>
          <a:chExt cx="5245100" cy="314325"/>
        </a:xfrm>
        <a:solidFill>
          <a:srgbClr val="FFFFFF"/>
        </a:solidFill>
      </xdr:grpSpPr>
      <xdr:sp>
        <xdr:nvSpPr>
          <xdr:cNvPr id="42" name="4893"/>
          <xdr:cNvSpPr>
            <a:spLocks/>
          </xdr:cNvSpPr>
        </xdr:nvSpPr>
        <xdr:spPr>
          <a:xfrm>
            <a:off x="12700" y="62141100"/>
            <a:ext cx="1888236" cy="16761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4894"/>
          <xdr:cNvSpPr>
            <a:spLocks/>
          </xdr:cNvSpPr>
        </xdr:nvSpPr>
        <xdr:spPr>
          <a:xfrm>
            <a:off x="2215642" y="62141100"/>
            <a:ext cx="839216" cy="16761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4895"/>
          <xdr:cNvSpPr>
            <a:spLocks/>
          </xdr:cNvSpPr>
        </xdr:nvSpPr>
        <xdr:spPr>
          <a:xfrm>
            <a:off x="3369564" y="62141100"/>
            <a:ext cx="1888236" cy="16761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4900"/>
          <xdr:cNvSpPr>
            <a:spLocks/>
          </xdr:cNvSpPr>
        </xdr:nvSpPr>
        <xdr:spPr>
          <a:xfrm>
            <a:off x="3369564" y="62308714"/>
            <a:ext cx="1888236" cy="14671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3</xdr:col>
      <xdr:colOff>419100</xdr:colOff>
      <xdr:row>174</xdr:row>
      <xdr:rowOff>0</xdr:rowOff>
    </xdr:from>
    <xdr:ext cx="476250" cy="200025"/>
    <xdr:grpSp>
      <xdr:nvGrpSpPr>
        <xdr:cNvPr id="46" name="Группа 46"/>
        <xdr:cNvGrpSpPr>
          <a:grpSpLocks/>
        </xdr:cNvGrpSpPr>
      </xdr:nvGrpSpPr>
      <xdr:grpSpPr>
        <a:xfrm>
          <a:off x="2533650" y="93183075"/>
          <a:ext cx="476250" cy="200025"/>
          <a:chOff x="12700" y="62141100"/>
          <a:chExt cx="5245100" cy="314325"/>
        </a:xfrm>
        <a:solidFill>
          <a:srgbClr val="FFFFFF"/>
        </a:solidFill>
      </xdr:grpSpPr>
      <xdr:sp>
        <xdr:nvSpPr>
          <xdr:cNvPr id="47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3</xdr:col>
      <xdr:colOff>419100</xdr:colOff>
      <xdr:row>174</xdr:row>
      <xdr:rowOff>0</xdr:rowOff>
    </xdr:from>
    <xdr:ext cx="476250" cy="200025"/>
    <xdr:grpSp>
      <xdr:nvGrpSpPr>
        <xdr:cNvPr id="51" name="Группа 51"/>
        <xdr:cNvGrpSpPr>
          <a:grpSpLocks/>
        </xdr:cNvGrpSpPr>
      </xdr:nvGrpSpPr>
      <xdr:grpSpPr>
        <a:xfrm>
          <a:off x="2533650" y="93183075"/>
          <a:ext cx="476250" cy="200025"/>
          <a:chOff x="12700" y="62141100"/>
          <a:chExt cx="5245100" cy="314325"/>
        </a:xfrm>
        <a:solidFill>
          <a:srgbClr val="FFFFFF"/>
        </a:solidFill>
      </xdr:grpSpPr>
      <xdr:sp>
        <xdr:nvSpPr>
          <xdr:cNvPr id="52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3</xdr:col>
      <xdr:colOff>419100</xdr:colOff>
      <xdr:row>174</xdr:row>
      <xdr:rowOff>0</xdr:rowOff>
    </xdr:from>
    <xdr:ext cx="476250" cy="200025"/>
    <xdr:grpSp>
      <xdr:nvGrpSpPr>
        <xdr:cNvPr id="56" name="Группа 56"/>
        <xdr:cNvGrpSpPr>
          <a:grpSpLocks/>
        </xdr:cNvGrpSpPr>
      </xdr:nvGrpSpPr>
      <xdr:grpSpPr>
        <a:xfrm>
          <a:off x="2533650" y="93183075"/>
          <a:ext cx="476250" cy="200025"/>
          <a:chOff x="12700" y="62141100"/>
          <a:chExt cx="5245100" cy="314325"/>
        </a:xfrm>
        <a:solidFill>
          <a:srgbClr val="FFFFFF"/>
        </a:solidFill>
      </xdr:grpSpPr>
      <xdr:sp>
        <xdr:nvSpPr>
          <xdr:cNvPr id="57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174</xdr:row>
      <xdr:rowOff>0</xdr:rowOff>
    </xdr:from>
    <xdr:ext cx="476250" cy="1000125"/>
    <xdr:grpSp>
      <xdr:nvGrpSpPr>
        <xdr:cNvPr id="61" name="Группа 61"/>
        <xdr:cNvGrpSpPr>
          <a:grpSpLocks/>
        </xdr:cNvGrpSpPr>
      </xdr:nvGrpSpPr>
      <xdr:grpSpPr>
        <a:xfrm>
          <a:off x="2533650" y="93183075"/>
          <a:ext cx="476250" cy="1000125"/>
          <a:chOff x="12700" y="62141100"/>
          <a:chExt cx="5245100" cy="314325"/>
        </a:xfrm>
        <a:solidFill>
          <a:srgbClr val="FFFFFF"/>
        </a:solidFill>
      </xdr:grpSpPr>
      <xdr:sp>
        <xdr:nvSpPr>
          <xdr:cNvPr id="62" name="4893"/>
          <xdr:cNvSpPr>
            <a:spLocks/>
          </xdr:cNvSpPr>
        </xdr:nvSpPr>
        <xdr:spPr>
          <a:xfrm>
            <a:off x="12700" y="62141100"/>
            <a:ext cx="1888236" cy="16761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4894"/>
          <xdr:cNvSpPr>
            <a:spLocks/>
          </xdr:cNvSpPr>
        </xdr:nvSpPr>
        <xdr:spPr>
          <a:xfrm>
            <a:off x="2215642" y="62141100"/>
            <a:ext cx="839216" cy="16761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4895"/>
          <xdr:cNvSpPr>
            <a:spLocks/>
          </xdr:cNvSpPr>
        </xdr:nvSpPr>
        <xdr:spPr>
          <a:xfrm>
            <a:off x="3369564" y="62141100"/>
            <a:ext cx="1888236" cy="16761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4900"/>
          <xdr:cNvSpPr>
            <a:spLocks/>
          </xdr:cNvSpPr>
        </xdr:nvSpPr>
        <xdr:spPr>
          <a:xfrm>
            <a:off x="3369564" y="62308714"/>
            <a:ext cx="1888236" cy="14671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174</xdr:row>
      <xdr:rowOff>0</xdr:rowOff>
    </xdr:from>
    <xdr:ext cx="476250" cy="200025"/>
    <xdr:grpSp>
      <xdr:nvGrpSpPr>
        <xdr:cNvPr id="66" name="Группа 66"/>
        <xdr:cNvGrpSpPr>
          <a:grpSpLocks/>
        </xdr:cNvGrpSpPr>
      </xdr:nvGrpSpPr>
      <xdr:grpSpPr>
        <a:xfrm>
          <a:off x="2533650" y="93183075"/>
          <a:ext cx="476250" cy="200025"/>
          <a:chOff x="12700" y="62141100"/>
          <a:chExt cx="5245100" cy="314325"/>
        </a:xfrm>
        <a:solidFill>
          <a:srgbClr val="FFFFFF"/>
        </a:solidFill>
      </xdr:grpSpPr>
      <xdr:sp>
        <xdr:nvSpPr>
          <xdr:cNvPr id="67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91</xdr:row>
      <xdr:rowOff>0</xdr:rowOff>
    </xdr:from>
    <xdr:ext cx="0" cy="200025"/>
    <xdr:grpSp>
      <xdr:nvGrpSpPr>
        <xdr:cNvPr id="1" name="Группа 1"/>
        <xdr:cNvGrpSpPr>
          <a:grpSpLocks/>
        </xdr:cNvGrpSpPr>
      </xdr:nvGrpSpPr>
      <xdr:grpSpPr>
        <a:xfrm>
          <a:off x="2152650" y="57121425"/>
          <a:ext cx="0" cy="200025"/>
          <a:chOff x="12700" y="62141100"/>
          <a:chExt cx="5245100" cy="314325"/>
        </a:xfrm>
        <a:solidFill>
          <a:srgbClr val="FFFFFF"/>
        </a:solidFill>
      </xdr:grpSpPr>
      <xdr:sp>
        <xdr:nvSpPr>
          <xdr:cNvPr id="2" name="4893"/>
          <xdr:cNvSpPr>
            <a:spLocks/>
          </xdr:cNvSpPr>
        </xdr:nvSpPr>
        <xdr:spPr>
          <a:xfrm>
            <a:off x="2152701" y="48204716"/>
            <a:ext cx="0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4894"/>
          <xdr:cNvSpPr>
            <a:spLocks/>
          </xdr:cNvSpPr>
        </xdr:nvSpPr>
        <xdr:spPr>
          <a:xfrm>
            <a:off x="2152701" y="48204716"/>
            <a:ext cx="0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4895"/>
          <xdr:cNvSpPr>
            <a:spLocks/>
          </xdr:cNvSpPr>
        </xdr:nvSpPr>
        <xdr:spPr>
          <a:xfrm>
            <a:off x="2152701" y="48204716"/>
            <a:ext cx="0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4900"/>
          <xdr:cNvSpPr>
            <a:spLocks/>
          </xdr:cNvSpPr>
        </xdr:nvSpPr>
        <xdr:spPr>
          <a:xfrm>
            <a:off x="2152701" y="48216975"/>
            <a:ext cx="0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91</xdr:row>
      <xdr:rowOff>0</xdr:rowOff>
    </xdr:from>
    <xdr:ext cx="476250" cy="200025"/>
    <xdr:grpSp>
      <xdr:nvGrpSpPr>
        <xdr:cNvPr id="6" name="Группа 6"/>
        <xdr:cNvGrpSpPr>
          <a:grpSpLocks/>
        </xdr:cNvGrpSpPr>
      </xdr:nvGrpSpPr>
      <xdr:grpSpPr>
        <a:xfrm>
          <a:off x="2152650" y="57121425"/>
          <a:ext cx="476250" cy="200025"/>
          <a:chOff x="12700" y="62141100"/>
          <a:chExt cx="5245100" cy="314325"/>
        </a:xfrm>
        <a:solidFill>
          <a:srgbClr val="FFFFFF"/>
        </a:solidFill>
      </xdr:grpSpPr>
      <xdr:sp>
        <xdr:nvSpPr>
          <xdr:cNvPr id="7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3</xdr:col>
      <xdr:colOff>419100</xdr:colOff>
      <xdr:row>91</xdr:row>
      <xdr:rowOff>0</xdr:rowOff>
    </xdr:from>
    <xdr:ext cx="0" cy="200025"/>
    <xdr:grpSp>
      <xdr:nvGrpSpPr>
        <xdr:cNvPr id="11" name="Группа 11"/>
        <xdr:cNvGrpSpPr>
          <a:grpSpLocks/>
        </xdr:cNvGrpSpPr>
      </xdr:nvGrpSpPr>
      <xdr:grpSpPr>
        <a:xfrm>
          <a:off x="2152650" y="57121425"/>
          <a:ext cx="0" cy="200025"/>
          <a:chOff x="12700" y="62141100"/>
          <a:chExt cx="5245100" cy="314325"/>
        </a:xfrm>
        <a:solidFill>
          <a:srgbClr val="FFFFFF"/>
        </a:solidFill>
      </xdr:grpSpPr>
      <xdr:sp>
        <xdr:nvSpPr>
          <xdr:cNvPr id="12" name="4893"/>
          <xdr:cNvSpPr>
            <a:spLocks/>
          </xdr:cNvSpPr>
        </xdr:nvSpPr>
        <xdr:spPr>
          <a:xfrm>
            <a:off x="2152701" y="48202045"/>
            <a:ext cx="0" cy="17963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4894"/>
          <xdr:cNvSpPr>
            <a:spLocks/>
          </xdr:cNvSpPr>
        </xdr:nvSpPr>
        <xdr:spPr>
          <a:xfrm>
            <a:off x="2152701" y="48202045"/>
            <a:ext cx="0" cy="17963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4895"/>
          <xdr:cNvSpPr>
            <a:spLocks/>
          </xdr:cNvSpPr>
        </xdr:nvSpPr>
        <xdr:spPr>
          <a:xfrm>
            <a:off x="2152701" y="48202045"/>
            <a:ext cx="0" cy="17963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4900"/>
          <xdr:cNvSpPr>
            <a:spLocks/>
          </xdr:cNvSpPr>
        </xdr:nvSpPr>
        <xdr:spPr>
          <a:xfrm>
            <a:off x="2152701" y="48216975"/>
            <a:ext cx="0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3</xdr:col>
      <xdr:colOff>419100</xdr:colOff>
      <xdr:row>91</xdr:row>
      <xdr:rowOff>0</xdr:rowOff>
    </xdr:from>
    <xdr:ext cx="476250" cy="200025"/>
    <xdr:grpSp>
      <xdr:nvGrpSpPr>
        <xdr:cNvPr id="16" name="Группа 16"/>
        <xdr:cNvGrpSpPr>
          <a:grpSpLocks/>
        </xdr:cNvGrpSpPr>
      </xdr:nvGrpSpPr>
      <xdr:grpSpPr>
        <a:xfrm>
          <a:off x="2152650" y="57121425"/>
          <a:ext cx="476250" cy="200025"/>
          <a:chOff x="12700" y="62141100"/>
          <a:chExt cx="5245100" cy="314325"/>
        </a:xfrm>
        <a:solidFill>
          <a:srgbClr val="FFFFFF"/>
        </a:solidFill>
      </xdr:grpSpPr>
      <xdr:sp>
        <xdr:nvSpPr>
          <xdr:cNvPr id="17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3</xdr:col>
      <xdr:colOff>419100</xdr:colOff>
      <xdr:row>91</xdr:row>
      <xdr:rowOff>0</xdr:rowOff>
    </xdr:from>
    <xdr:ext cx="476250" cy="200025"/>
    <xdr:grpSp>
      <xdr:nvGrpSpPr>
        <xdr:cNvPr id="21" name="Группа 21"/>
        <xdr:cNvGrpSpPr>
          <a:grpSpLocks/>
        </xdr:cNvGrpSpPr>
      </xdr:nvGrpSpPr>
      <xdr:grpSpPr>
        <a:xfrm>
          <a:off x="2152650" y="57121425"/>
          <a:ext cx="476250" cy="200025"/>
          <a:chOff x="12700" y="62141100"/>
          <a:chExt cx="5245100" cy="314325"/>
        </a:xfrm>
        <a:solidFill>
          <a:srgbClr val="FFFFFF"/>
        </a:solidFill>
      </xdr:grpSpPr>
      <xdr:sp>
        <xdr:nvSpPr>
          <xdr:cNvPr id="22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3</xdr:col>
      <xdr:colOff>419100</xdr:colOff>
      <xdr:row>91</xdr:row>
      <xdr:rowOff>0</xdr:rowOff>
    </xdr:from>
    <xdr:ext cx="476250" cy="200025"/>
    <xdr:grpSp>
      <xdr:nvGrpSpPr>
        <xdr:cNvPr id="26" name="Группа 26"/>
        <xdr:cNvGrpSpPr>
          <a:grpSpLocks/>
        </xdr:cNvGrpSpPr>
      </xdr:nvGrpSpPr>
      <xdr:grpSpPr>
        <a:xfrm>
          <a:off x="2152650" y="57121425"/>
          <a:ext cx="476250" cy="200025"/>
          <a:chOff x="12700" y="62141100"/>
          <a:chExt cx="5245100" cy="314325"/>
        </a:xfrm>
        <a:solidFill>
          <a:srgbClr val="FFFFFF"/>
        </a:solidFill>
      </xdr:grpSpPr>
      <xdr:sp>
        <xdr:nvSpPr>
          <xdr:cNvPr id="27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3</xdr:col>
      <xdr:colOff>419100</xdr:colOff>
      <xdr:row>91</xdr:row>
      <xdr:rowOff>0</xdr:rowOff>
    </xdr:from>
    <xdr:ext cx="476250" cy="200025"/>
    <xdr:grpSp>
      <xdr:nvGrpSpPr>
        <xdr:cNvPr id="31" name="Группа 31"/>
        <xdr:cNvGrpSpPr>
          <a:grpSpLocks/>
        </xdr:cNvGrpSpPr>
      </xdr:nvGrpSpPr>
      <xdr:grpSpPr>
        <a:xfrm>
          <a:off x="2152650" y="57121425"/>
          <a:ext cx="476250" cy="200025"/>
          <a:chOff x="12700" y="62141100"/>
          <a:chExt cx="5245100" cy="314325"/>
        </a:xfrm>
        <a:solidFill>
          <a:srgbClr val="FFFFFF"/>
        </a:solidFill>
      </xdr:grpSpPr>
      <xdr:sp>
        <xdr:nvSpPr>
          <xdr:cNvPr id="32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3</xdr:col>
      <xdr:colOff>419100</xdr:colOff>
      <xdr:row>91</xdr:row>
      <xdr:rowOff>0</xdr:rowOff>
    </xdr:from>
    <xdr:ext cx="476250" cy="200025"/>
    <xdr:grpSp>
      <xdr:nvGrpSpPr>
        <xdr:cNvPr id="36" name="Группа 36"/>
        <xdr:cNvGrpSpPr>
          <a:grpSpLocks/>
        </xdr:cNvGrpSpPr>
      </xdr:nvGrpSpPr>
      <xdr:grpSpPr>
        <a:xfrm>
          <a:off x="2152650" y="57121425"/>
          <a:ext cx="476250" cy="200025"/>
          <a:chOff x="12700" y="62141100"/>
          <a:chExt cx="5245100" cy="314325"/>
        </a:xfrm>
        <a:solidFill>
          <a:srgbClr val="FFFFFF"/>
        </a:solidFill>
      </xdr:grpSpPr>
      <xdr:sp>
        <xdr:nvSpPr>
          <xdr:cNvPr id="37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3</xdr:col>
      <xdr:colOff>419100</xdr:colOff>
      <xdr:row>91</xdr:row>
      <xdr:rowOff>0</xdr:rowOff>
    </xdr:from>
    <xdr:ext cx="476250" cy="1000125"/>
    <xdr:grpSp>
      <xdr:nvGrpSpPr>
        <xdr:cNvPr id="41" name="Группа 41"/>
        <xdr:cNvGrpSpPr>
          <a:grpSpLocks/>
        </xdr:cNvGrpSpPr>
      </xdr:nvGrpSpPr>
      <xdr:grpSpPr>
        <a:xfrm>
          <a:off x="2152650" y="57121425"/>
          <a:ext cx="476250" cy="1000125"/>
          <a:chOff x="12700" y="62141100"/>
          <a:chExt cx="5245100" cy="314325"/>
        </a:xfrm>
        <a:solidFill>
          <a:srgbClr val="FFFFFF"/>
        </a:solidFill>
      </xdr:grpSpPr>
      <xdr:sp>
        <xdr:nvSpPr>
          <xdr:cNvPr id="42" name="4893"/>
          <xdr:cNvSpPr>
            <a:spLocks/>
          </xdr:cNvSpPr>
        </xdr:nvSpPr>
        <xdr:spPr>
          <a:xfrm>
            <a:off x="12700" y="62141100"/>
            <a:ext cx="1888236" cy="16761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4894"/>
          <xdr:cNvSpPr>
            <a:spLocks/>
          </xdr:cNvSpPr>
        </xdr:nvSpPr>
        <xdr:spPr>
          <a:xfrm>
            <a:off x="2215642" y="62141100"/>
            <a:ext cx="839216" cy="16761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4895"/>
          <xdr:cNvSpPr>
            <a:spLocks/>
          </xdr:cNvSpPr>
        </xdr:nvSpPr>
        <xdr:spPr>
          <a:xfrm>
            <a:off x="3369564" y="62141100"/>
            <a:ext cx="1888236" cy="16761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4900"/>
          <xdr:cNvSpPr>
            <a:spLocks/>
          </xdr:cNvSpPr>
        </xdr:nvSpPr>
        <xdr:spPr>
          <a:xfrm>
            <a:off x="3369564" y="62308714"/>
            <a:ext cx="1888236" cy="14671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3</xdr:col>
      <xdr:colOff>419100</xdr:colOff>
      <xdr:row>91</xdr:row>
      <xdr:rowOff>0</xdr:rowOff>
    </xdr:from>
    <xdr:ext cx="476250" cy="200025"/>
    <xdr:grpSp>
      <xdr:nvGrpSpPr>
        <xdr:cNvPr id="46" name="Группа 46"/>
        <xdr:cNvGrpSpPr>
          <a:grpSpLocks/>
        </xdr:cNvGrpSpPr>
      </xdr:nvGrpSpPr>
      <xdr:grpSpPr>
        <a:xfrm>
          <a:off x="2152650" y="57121425"/>
          <a:ext cx="476250" cy="200025"/>
          <a:chOff x="12700" y="62141100"/>
          <a:chExt cx="5245100" cy="314325"/>
        </a:xfrm>
        <a:solidFill>
          <a:srgbClr val="FFFFFF"/>
        </a:solidFill>
      </xdr:grpSpPr>
      <xdr:sp>
        <xdr:nvSpPr>
          <xdr:cNvPr id="47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3</xdr:col>
      <xdr:colOff>419100</xdr:colOff>
      <xdr:row>91</xdr:row>
      <xdr:rowOff>0</xdr:rowOff>
    </xdr:from>
    <xdr:ext cx="476250" cy="200025"/>
    <xdr:grpSp>
      <xdr:nvGrpSpPr>
        <xdr:cNvPr id="51" name="Группа 51"/>
        <xdr:cNvGrpSpPr>
          <a:grpSpLocks/>
        </xdr:cNvGrpSpPr>
      </xdr:nvGrpSpPr>
      <xdr:grpSpPr>
        <a:xfrm>
          <a:off x="2152650" y="57121425"/>
          <a:ext cx="476250" cy="200025"/>
          <a:chOff x="12700" y="62141100"/>
          <a:chExt cx="5245100" cy="314325"/>
        </a:xfrm>
        <a:solidFill>
          <a:srgbClr val="FFFFFF"/>
        </a:solidFill>
      </xdr:grpSpPr>
      <xdr:sp>
        <xdr:nvSpPr>
          <xdr:cNvPr id="52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3</xdr:col>
      <xdr:colOff>419100</xdr:colOff>
      <xdr:row>91</xdr:row>
      <xdr:rowOff>0</xdr:rowOff>
    </xdr:from>
    <xdr:ext cx="476250" cy="200025"/>
    <xdr:grpSp>
      <xdr:nvGrpSpPr>
        <xdr:cNvPr id="56" name="Группа 56"/>
        <xdr:cNvGrpSpPr>
          <a:grpSpLocks/>
        </xdr:cNvGrpSpPr>
      </xdr:nvGrpSpPr>
      <xdr:grpSpPr>
        <a:xfrm>
          <a:off x="2152650" y="57121425"/>
          <a:ext cx="476250" cy="200025"/>
          <a:chOff x="12700" y="62141100"/>
          <a:chExt cx="5245100" cy="314325"/>
        </a:xfrm>
        <a:solidFill>
          <a:srgbClr val="FFFFFF"/>
        </a:solidFill>
      </xdr:grpSpPr>
      <xdr:sp>
        <xdr:nvSpPr>
          <xdr:cNvPr id="57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91</xdr:row>
      <xdr:rowOff>0</xdr:rowOff>
    </xdr:from>
    <xdr:ext cx="476250" cy="1000125"/>
    <xdr:grpSp>
      <xdr:nvGrpSpPr>
        <xdr:cNvPr id="61" name="Группа 61"/>
        <xdr:cNvGrpSpPr>
          <a:grpSpLocks/>
        </xdr:cNvGrpSpPr>
      </xdr:nvGrpSpPr>
      <xdr:grpSpPr>
        <a:xfrm>
          <a:off x="2152650" y="57121425"/>
          <a:ext cx="476250" cy="1000125"/>
          <a:chOff x="12700" y="62141100"/>
          <a:chExt cx="5245100" cy="314325"/>
        </a:xfrm>
        <a:solidFill>
          <a:srgbClr val="FFFFFF"/>
        </a:solidFill>
      </xdr:grpSpPr>
      <xdr:sp>
        <xdr:nvSpPr>
          <xdr:cNvPr id="62" name="4893"/>
          <xdr:cNvSpPr>
            <a:spLocks/>
          </xdr:cNvSpPr>
        </xdr:nvSpPr>
        <xdr:spPr>
          <a:xfrm>
            <a:off x="12700" y="62141100"/>
            <a:ext cx="1888236" cy="16761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4894"/>
          <xdr:cNvSpPr>
            <a:spLocks/>
          </xdr:cNvSpPr>
        </xdr:nvSpPr>
        <xdr:spPr>
          <a:xfrm>
            <a:off x="2215642" y="62141100"/>
            <a:ext cx="839216" cy="16761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4895"/>
          <xdr:cNvSpPr>
            <a:spLocks/>
          </xdr:cNvSpPr>
        </xdr:nvSpPr>
        <xdr:spPr>
          <a:xfrm>
            <a:off x="3369564" y="62141100"/>
            <a:ext cx="1888236" cy="16761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4900"/>
          <xdr:cNvSpPr>
            <a:spLocks/>
          </xdr:cNvSpPr>
        </xdr:nvSpPr>
        <xdr:spPr>
          <a:xfrm>
            <a:off x="3369564" y="62308714"/>
            <a:ext cx="1888236" cy="14671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91</xdr:row>
      <xdr:rowOff>0</xdr:rowOff>
    </xdr:from>
    <xdr:ext cx="476250" cy="200025"/>
    <xdr:grpSp>
      <xdr:nvGrpSpPr>
        <xdr:cNvPr id="66" name="Группа 66"/>
        <xdr:cNvGrpSpPr>
          <a:grpSpLocks/>
        </xdr:cNvGrpSpPr>
      </xdr:nvGrpSpPr>
      <xdr:grpSpPr>
        <a:xfrm>
          <a:off x="2152650" y="57121425"/>
          <a:ext cx="476250" cy="200025"/>
          <a:chOff x="12700" y="62141100"/>
          <a:chExt cx="5245100" cy="314325"/>
        </a:xfrm>
        <a:solidFill>
          <a:srgbClr val="FFFFFF"/>
        </a:solidFill>
      </xdr:grpSpPr>
      <xdr:sp>
        <xdr:nvSpPr>
          <xdr:cNvPr id="67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6"/>
  <sheetViews>
    <sheetView tabSelected="1" view="pageBreakPreview" zoomScale="80" zoomScaleSheetLayoutView="80" zoomScalePageLayoutView="0" workbookViewId="0" topLeftCell="A166">
      <selection activeCell="F175" sqref="F175"/>
    </sheetView>
  </sheetViews>
  <sheetFormatPr defaultColWidth="9.140625" defaultRowHeight="12.75"/>
  <cols>
    <col min="1" max="1" width="7.28125" style="1" customWidth="1"/>
    <col min="2" max="2" width="7.8515625" style="1" customWidth="1"/>
    <col min="3" max="3" width="16.57421875" style="1" customWidth="1"/>
    <col min="4" max="4" width="6.28125" style="1" customWidth="1"/>
    <col min="5" max="5" width="50.7109375" style="1" customWidth="1"/>
    <col min="6" max="6" width="17.00390625" style="1" customWidth="1"/>
    <col min="7" max="7" width="9.140625" style="1" hidden="1" customWidth="1"/>
    <col min="8" max="16384" width="9.140625" style="1" customWidth="1"/>
  </cols>
  <sheetData>
    <row r="1" spans="5:6" ht="12.75">
      <c r="E1" s="36"/>
      <c r="F1" s="37" t="s">
        <v>159</v>
      </c>
    </row>
    <row r="2" spans="5:6" ht="12.75">
      <c r="E2" s="72" t="s">
        <v>160</v>
      </c>
      <c r="F2" s="72"/>
    </row>
    <row r="3" spans="5:6" ht="12.75">
      <c r="E3" s="73" t="s">
        <v>161</v>
      </c>
      <c r="F3" s="73"/>
    </row>
    <row r="4" spans="1:6" ht="20.25" customHeight="1">
      <c r="A4" s="71" t="s">
        <v>158</v>
      </c>
      <c r="B4" s="71"/>
      <c r="C4" s="71"/>
      <c r="D4" s="71"/>
      <c r="E4" s="71"/>
      <c r="F4" s="71"/>
    </row>
    <row r="6" spans="1:7" ht="19.5" customHeight="1">
      <c r="A6" s="14" t="s">
        <v>4</v>
      </c>
      <c r="B6" s="14" t="s">
        <v>5</v>
      </c>
      <c r="C6" s="14" t="s">
        <v>0</v>
      </c>
      <c r="D6" s="14" t="s">
        <v>1</v>
      </c>
      <c r="E6" s="15" t="s">
        <v>2</v>
      </c>
      <c r="F6" s="14" t="s">
        <v>6</v>
      </c>
      <c r="G6" s="49"/>
    </row>
    <row r="7" spans="1:7" ht="15">
      <c r="A7" s="14">
        <v>1</v>
      </c>
      <c r="B7" s="14">
        <v>2</v>
      </c>
      <c r="C7" s="14">
        <v>3</v>
      </c>
      <c r="D7" s="14">
        <v>4</v>
      </c>
      <c r="E7" s="15">
        <v>5</v>
      </c>
      <c r="F7" s="14">
        <v>6</v>
      </c>
      <c r="G7" s="49"/>
    </row>
    <row r="8" spans="1:7" ht="40.5" customHeight="1">
      <c r="A8" s="25" t="s">
        <v>20</v>
      </c>
      <c r="B8" s="26"/>
      <c r="C8" s="26"/>
      <c r="D8" s="26"/>
      <c r="E8" s="20" t="s">
        <v>25</v>
      </c>
      <c r="F8" s="69">
        <f>F9+F43</f>
        <v>31675.399999999994</v>
      </c>
      <c r="G8" s="49"/>
    </row>
    <row r="9" spans="1:7" ht="15.75">
      <c r="A9" s="26"/>
      <c r="B9" s="26" t="s">
        <v>118</v>
      </c>
      <c r="C9" s="26"/>
      <c r="D9" s="26"/>
      <c r="E9" s="21" t="s">
        <v>22</v>
      </c>
      <c r="F9" s="68">
        <f>F10+F21+F34</f>
        <v>30954.299999999996</v>
      </c>
      <c r="G9" s="49"/>
    </row>
    <row r="10" spans="1:7" ht="15.75">
      <c r="A10" s="26"/>
      <c r="B10" s="26" t="s">
        <v>119</v>
      </c>
      <c r="C10" s="26"/>
      <c r="D10" s="26"/>
      <c r="E10" s="21" t="s">
        <v>23</v>
      </c>
      <c r="F10" s="68">
        <f>F11+F18</f>
        <v>10957.699999999999</v>
      </c>
      <c r="G10" s="49"/>
    </row>
    <row r="11" spans="1:7" ht="47.25">
      <c r="A11" s="26"/>
      <c r="B11" s="26" t="s">
        <v>119</v>
      </c>
      <c r="C11" s="26" t="s">
        <v>91</v>
      </c>
      <c r="D11" s="26"/>
      <c r="E11" s="21" t="s">
        <v>95</v>
      </c>
      <c r="F11" s="28">
        <f>F12</f>
        <v>14950.8</v>
      </c>
      <c r="G11" s="49"/>
    </row>
    <row r="12" spans="1:7" ht="47.25">
      <c r="A12" s="26"/>
      <c r="B12" s="26" t="s">
        <v>119</v>
      </c>
      <c r="C12" s="26" t="s">
        <v>93</v>
      </c>
      <c r="D12" s="26"/>
      <c r="E12" s="21" t="s">
        <v>96</v>
      </c>
      <c r="F12" s="28">
        <f>F13</f>
        <v>14950.8</v>
      </c>
      <c r="G12" s="49"/>
    </row>
    <row r="13" spans="1:7" ht="45" customHeight="1">
      <c r="A13" s="26"/>
      <c r="B13" s="26" t="s">
        <v>119</v>
      </c>
      <c r="C13" s="26" t="s">
        <v>92</v>
      </c>
      <c r="D13" s="26"/>
      <c r="E13" s="21" t="s">
        <v>97</v>
      </c>
      <c r="F13" s="28">
        <f>F14+F16</f>
        <v>14950.8</v>
      </c>
      <c r="G13" s="49"/>
    </row>
    <row r="14" spans="1:7" ht="94.5">
      <c r="A14" s="26"/>
      <c r="B14" s="26" t="s">
        <v>119</v>
      </c>
      <c r="C14" s="26" t="s">
        <v>94</v>
      </c>
      <c r="D14" s="26"/>
      <c r="E14" s="21" t="s">
        <v>98</v>
      </c>
      <c r="F14" s="28">
        <f>F15</f>
        <v>520</v>
      </c>
      <c r="G14" s="49"/>
    </row>
    <row r="15" spans="1:7" ht="47.25">
      <c r="A15" s="26"/>
      <c r="B15" s="26" t="s">
        <v>119</v>
      </c>
      <c r="C15" s="26" t="s">
        <v>94</v>
      </c>
      <c r="D15" s="26" t="s">
        <v>21</v>
      </c>
      <c r="E15" s="21" t="s">
        <v>24</v>
      </c>
      <c r="F15" s="28">
        <v>520</v>
      </c>
      <c r="G15" s="49"/>
    </row>
    <row r="16" spans="1:7" ht="78.75">
      <c r="A16" s="26"/>
      <c r="B16" s="26" t="s">
        <v>119</v>
      </c>
      <c r="C16" s="26" t="s">
        <v>140</v>
      </c>
      <c r="D16" s="26"/>
      <c r="E16" s="38" t="s">
        <v>13</v>
      </c>
      <c r="F16" s="28">
        <f>F17</f>
        <v>14430.8</v>
      </c>
      <c r="G16" s="49"/>
    </row>
    <row r="17" spans="1:7" ht="47.25">
      <c r="A17" s="26"/>
      <c r="B17" s="26" t="s">
        <v>119</v>
      </c>
      <c r="C17" s="26" t="s">
        <v>140</v>
      </c>
      <c r="D17" s="26" t="s">
        <v>21</v>
      </c>
      <c r="E17" s="21" t="s">
        <v>24</v>
      </c>
      <c r="F17" s="57">
        <f>10437.6+3993.2</f>
        <v>14430.8</v>
      </c>
      <c r="G17" s="49"/>
    </row>
    <row r="18" spans="1:7" ht="78.75">
      <c r="A18" s="66"/>
      <c r="B18" s="66" t="s">
        <v>119</v>
      </c>
      <c r="C18" s="54" t="s">
        <v>11</v>
      </c>
      <c r="D18" s="55"/>
      <c r="E18" s="56" t="s">
        <v>41</v>
      </c>
      <c r="F18" s="57">
        <f>F19</f>
        <v>-3993.1</v>
      </c>
      <c r="G18" s="49"/>
    </row>
    <row r="19" spans="1:7" ht="78.75">
      <c r="A19" s="66"/>
      <c r="B19" s="66" t="s">
        <v>119</v>
      </c>
      <c r="C19" s="54" t="s">
        <v>12</v>
      </c>
      <c r="D19" s="55"/>
      <c r="E19" s="56" t="s">
        <v>13</v>
      </c>
      <c r="F19" s="57">
        <f>F20</f>
        <v>-3993.1</v>
      </c>
      <c r="G19" s="49"/>
    </row>
    <row r="20" spans="1:7" ht="47.25">
      <c r="A20" s="66"/>
      <c r="B20" s="66" t="s">
        <v>119</v>
      </c>
      <c r="C20" s="54" t="s">
        <v>12</v>
      </c>
      <c r="D20" s="55" t="s">
        <v>21</v>
      </c>
      <c r="E20" s="56" t="s">
        <v>24</v>
      </c>
      <c r="F20" s="68">
        <v>-3993.1</v>
      </c>
      <c r="G20" s="49"/>
    </row>
    <row r="21" spans="1:7" ht="15.75">
      <c r="A21" s="26"/>
      <c r="B21" s="26" t="s">
        <v>121</v>
      </c>
      <c r="C21" s="26"/>
      <c r="D21" s="26"/>
      <c r="E21" s="21" t="s">
        <v>90</v>
      </c>
      <c r="F21" s="68">
        <f>F22+F31</f>
        <v>16793.5</v>
      </c>
      <c r="G21" s="49"/>
    </row>
    <row r="22" spans="1:7" ht="47.25">
      <c r="A22" s="26"/>
      <c r="B22" s="26" t="s">
        <v>121</v>
      </c>
      <c r="C22" s="26" t="s">
        <v>91</v>
      </c>
      <c r="D22" s="26"/>
      <c r="E22" s="21" t="s">
        <v>95</v>
      </c>
      <c r="F22" s="28">
        <f>F23</f>
        <v>19373</v>
      </c>
      <c r="G22" s="49"/>
    </row>
    <row r="23" spans="1:7" ht="63">
      <c r="A23" s="26"/>
      <c r="B23" s="26" t="s">
        <v>121</v>
      </c>
      <c r="C23" s="26" t="s">
        <v>99</v>
      </c>
      <c r="D23" s="26"/>
      <c r="E23" s="21" t="s">
        <v>102</v>
      </c>
      <c r="F23" s="28">
        <f>F24</f>
        <v>19373</v>
      </c>
      <c r="G23" s="49"/>
    </row>
    <row r="24" spans="1:7" ht="35.25" customHeight="1">
      <c r="A24" s="26"/>
      <c r="B24" s="26" t="s">
        <v>121</v>
      </c>
      <c r="C24" s="26" t="s">
        <v>100</v>
      </c>
      <c r="D24" s="26"/>
      <c r="E24" s="21" t="s">
        <v>97</v>
      </c>
      <c r="F24" s="28">
        <f>F27+F29+F25</f>
        <v>19373</v>
      </c>
      <c r="G24" s="49"/>
    </row>
    <row r="25" spans="1:7" ht="50.25" customHeight="1">
      <c r="A25" s="26"/>
      <c r="B25" s="39" t="s">
        <v>121</v>
      </c>
      <c r="C25" s="39" t="s">
        <v>191</v>
      </c>
      <c r="D25" s="39"/>
      <c r="E25" s="40" t="s">
        <v>192</v>
      </c>
      <c r="F25" s="28">
        <f>F26</f>
        <v>408.1</v>
      </c>
      <c r="G25" s="49"/>
    </row>
    <row r="26" spans="1:7" ht="48" customHeight="1">
      <c r="A26" s="26"/>
      <c r="B26" s="39" t="s">
        <v>121</v>
      </c>
      <c r="C26" s="39" t="s">
        <v>191</v>
      </c>
      <c r="D26" s="39" t="s">
        <v>21</v>
      </c>
      <c r="E26" s="41" t="s">
        <v>24</v>
      </c>
      <c r="F26" s="28">
        <v>408.1</v>
      </c>
      <c r="G26" s="49"/>
    </row>
    <row r="27" spans="1:7" ht="31.5">
      <c r="A27" s="66"/>
      <c r="B27" s="66" t="s">
        <v>121</v>
      </c>
      <c r="C27" s="66" t="s">
        <v>101</v>
      </c>
      <c r="D27" s="66"/>
      <c r="E27" s="67" t="s">
        <v>87</v>
      </c>
      <c r="F27" s="57">
        <f>F28</f>
        <v>8647</v>
      </c>
      <c r="G27" s="49"/>
    </row>
    <row r="28" spans="1:7" ht="47.25">
      <c r="A28" s="66"/>
      <c r="B28" s="66" t="s">
        <v>121</v>
      </c>
      <c r="C28" s="66" t="s">
        <v>101</v>
      </c>
      <c r="D28" s="66" t="s">
        <v>21</v>
      </c>
      <c r="E28" s="67" t="s">
        <v>24</v>
      </c>
      <c r="F28" s="57">
        <f>4323.5+4323.5</f>
        <v>8647</v>
      </c>
      <c r="G28" s="49"/>
    </row>
    <row r="29" spans="1:7" ht="78.75">
      <c r="A29" s="26"/>
      <c r="B29" s="26" t="s">
        <v>121</v>
      </c>
      <c r="C29" s="26" t="s">
        <v>141</v>
      </c>
      <c r="D29" s="26"/>
      <c r="E29" s="38" t="s">
        <v>13</v>
      </c>
      <c r="F29" s="28">
        <f>F30</f>
        <v>10317.9</v>
      </c>
      <c r="G29" s="49"/>
    </row>
    <row r="30" spans="1:7" ht="47.25">
      <c r="A30" s="26"/>
      <c r="B30" s="26" t="s">
        <v>121</v>
      </c>
      <c r="C30" s="26" t="s">
        <v>141</v>
      </c>
      <c r="D30" s="26" t="s">
        <v>21</v>
      </c>
      <c r="E30" s="21" t="s">
        <v>24</v>
      </c>
      <c r="F30" s="28">
        <f>7738.4+2579.5</f>
        <v>10317.9</v>
      </c>
      <c r="G30" s="49"/>
    </row>
    <row r="31" spans="1:7" ht="78.75">
      <c r="A31" s="66"/>
      <c r="B31" s="66" t="s">
        <v>121</v>
      </c>
      <c r="C31" s="54" t="s">
        <v>11</v>
      </c>
      <c r="D31" s="55"/>
      <c r="E31" s="56" t="s">
        <v>41</v>
      </c>
      <c r="F31" s="57">
        <f>F32</f>
        <v>-2579.5</v>
      </c>
      <c r="G31" s="49"/>
    </row>
    <row r="32" spans="1:7" ht="78.75">
      <c r="A32" s="66"/>
      <c r="B32" s="66" t="s">
        <v>121</v>
      </c>
      <c r="C32" s="54" t="s">
        <v>12</v>
      </c>
      <c r="D32" s="55"/>
      <c r="E32" s="56" t="s">
        <v>13</v>
      </c>
      <c r="F32" s="57">
        <f>F33</f>
        <v>-2579.5</v>
      </c>
      <c r="G32" s="49"/>
    </row>
    <row r="33" spans="1:7" ht="47.25">
      <c r="A33" s="66"/>
      <c r="B33" s="66" t="s">
        <v>121</v>
      </c>
      <c r="C33" s="54" t="s">
        <v>12</v>
      </c>
      <c r="D33" s="55" t="s">
        <v>21</v>
      </c>
      <c r="E33" s="56" t="s">
        <v>24</v>
      </c>
      <c r="F33" s="68">
        <v>-2579.5</v>
      </c>
      <c r="G33" s="49"/>
    </row>
    <row r="34" spans="1:7" ht="15.75">
      <c r="A34" s="26"/>
      <c r="B34" s="26" t="s">
        <v>120</v>
      </c>
      <c r="C34" s="26"/>
      <c r="D34" s="26"/>
      <c r="E34" s="21" t="s">
        <v>26</v>
      </c>
      <c r="F34" s="68">
        <f>F35+F40</f>
        <v>3203.1000000000004</v>
      </c>
      <c r="G34" s="49"/>
    </row>
    <row r="35" spans="1:7" ht="47.25">
      <c r="A35" s="26"/>
      <c r="B35" s="26" t="s">
        <v>120</v>
      </c>
      <c r="C35" s="26" t="s">
        <v>142</v>
      </c>
      <c r="D35" s="26"/>
      <c r="E35" s="21" t="s">
        <v>95</v>
      </c>
      <c r="F35" s="28">
        <f>F36</f>
        <v>4270.8</v>
      </c>
      <c r="G35" s="49"/>
    </row>
    <row r="36" spans="1:7" ht="47.25">
      <c r="A36" s="26"/>
      <c r="B36" s="26" t="s">
        <v>120</v>
      </c>
      <c r="C36" s="26" t="s">
        <v>143</v>
      </c>
      <c r="D36" s="26"/>
      <c r="E36" s="38" t="s">
        <v>146</v>
      </c>
      <c r="F36" s="28">
        <f>F37</f>
        <v>4270.8</v>
      </c>
      <c r="G36" s="49"/>
    </row>
    <row r="37" spans="1:7" ht="36.75" customHeight="1">
      <c r="A37" s="26"/>
      <c r="B37" s="26" t="s">
        <v>120</v>
      </c>
      <c r="C37" s="26" t="s">
        <v>144</v>
      </c>
      <c r="D37" s="26"/>
      <c r="E37" s="21" t="s">
        <v>97</v>
      </c>
      <c r="F37" s="28">
        <f>F38</f>
        <v>4270.8</v>
      </c>
      <c r="G37" s="49"/>
    </row>
    <row r="38" spans="1:7" ht="78.75">
      <c r="A38" s="26"/>
      <c r="B38" s="26" t="s">
        <v>120</v>
      </c>
      <c r="C38" s="26" t="s">
        <v>145</v>
      </c>
      <c r="D38" s="26"/>
      <c r="E38" s="38" t="s">
        <v>13</v>
      </c>
      <c r="F38" s="28">
        <f>F39</f>
        <v>4270.8</v>
      </c>
      <c r="G38" s="49"/>
    </row>
    <row r="39" spans="1:7" ht="47.25">
      <c r="A39" s="26"/>
      <c r="B39" s="26" t="s">
        <v>120</v>
      </c>
      <c r="C39" s="26" t="s">
        <v>145</v>
      </c>
      <c r="D39" s="26" t="s">
        <v>21</v>
      </c>
      <c r="E39" s="21" t="s">
        <v>24</v>
      </c>
      <c r="F39" s="28">
        <f>3203.1+1067.7</f>
        <v>4270.8</v>
      </c>
      <c r="G39" s="49"/>
    </row>
    <row r="40" spans="1:7" ht="78.75">
      <c r="A40" s="66"/>
      <c r="B40" s="66" t="s">
        <v>120</v>
      </c>
      <c r="C40" s="54" t="s">
        <v>11</v>
      </c>
      <c r="D40" s="55"/>
      <c r="E40" s="56" t="s">
        <v>41</v>
      </c>
      <c r="F40" s="57">
        <f>F41</f>
        <v>-1067.7</v>
      </c>
      <c r="G40" s="49"/>
    </row>
    <row r="41" spans="1:7" ht="78.75">
      <c r="A41" s="66"/>
      <c r="B41" s="66" t="s">
        <v>120</v>
      </c>
      <c r="C41" s="54" t="s">
        <v>12</v>
      </c>
      <c r="D41" s="55"/>
      <c r="E41" s="56" t="s">
        <v>13</v>
      </c>
      <c r="F41" s="57">
        <f>F42</f>
        <v>-1067.7</v>
      </c>
      <c r="G41" s="49"/>
    </row>
    <row r="42" spans="1:7" ht="47.25">
      <c r="A42" s="66"/>
      <c r="B42" s="66" t="s">
        <v>120</v>
      </c>
      <c r="C42" s="54" t="s">
        <v>12</v>
      </c>
      <c r="D42" s="55" t="s">
        <v>21</v>
      </c>
      <c r="E42" s="56" t="s">
        <v>24</v>
      </c>
      <c r="F42" s="68">
        <v>-1067.7</v>
      </c>
      <c r="G42" s="49"/>
    </row>
    <row r="43" spans="1:7" ht="15.75">
      <c r="A43" s="26"/>
      <c r="B43" s="26" t="s">
        <v>76</v>
      </c>
      <c r="C43" s="26"/>
      <c r="D43" s="26"/>
      <c r="E43" s="8" t="s">
        <v>78</v>
      </c>
      <c r="F43" s="28">
        <f aca="true" t="shared" si="0" ref="F43:F48">F44</f>
        <v>721.1</v>
      </c>
      <c r="G43" s="49"/>
    </row>
    <row r="44" spans="1:7" ht="15.75">
      <c r="A44" s="26"/>
      <c r="B44" s="26" t="s">
        <v>117</v>
      </c>
      <c r="C44" s="26"/>
      <c r="D44" s="26"/>
      <c r="E44" s="8" t="s">
        <v>79</v>
      </c>
      <c r="F44" s="28">
        <f t="shared" si="0"/>
        <v>721.1</v>
      </c>
      <c r="G44" s="49"/>
    </row>
    <row r="45" spans="1:7" ht="47.25">
      <c r="A45" s="26"/>
      <c r="B45" s="26" t="s">
        <v>117</v>
      </c>
      <c r="C45" s="26" t="s">
        <v>91</v>
      </c>
      <c r="D45" s="26"/>
      <c r="E45" s="21" t="s">
        <v>95</v>
      </c>
      <c r="F45" s="28">
        <f t="shared" si="0"/>
        <v>721.1</v>
      </c>
      <c r="G45" s="49"/>
    </row>
    <row r="46" spans="1:7" ht="63">
      <c r="A46" s="26"/>
      <c r="B46" s="26" t="s">
        <v>117</v>
      </c>
      <c r="C46" s="26" t="s">
        <v>99</v>
      </c>
      <c r="D46" s="26"/>
      <c r="E46" s="21" t="s">
        <v>102</v>
      </c>
      <c r="F46" s="28">
        <f t="shared" si="0"/>
        <v>721.1</v>
      </c>
      <c r="G46" s="49"/>
    </row>
    <row r="47" spans="1:7" ht="34.5" customHeight="1">
      <c r="A47" s="26"/>
      <c r="B47" s="26" t="s">
        <v>117</v>
      </c>
      <c r="C47" s="26" t="s">
        <v>100</v>
      </c>
      <c r="D47" s="26"/>
      <c r="E47" s="21" t="s">
        <v>97</v>
      </c>
      <c r="F47" s="28">
        <f t="shared" si="0"/>
        <v>721.1</v>
      </c>
      <c r="G47" s="49"/>
    </row>
    <row r="48" spans="1:7" ht="31.5">
      <c r="A48" s="26"/>
      <c r="B48" s="26" t="s">
        <v>117</v>
      </c>
      <c r="C48" s="26" t="s">
        <v>115</v>
      </c>
      <c r="D48" s="26"/>
      <c r="E48" s="21" t="s">
        <v>116</v>
      </c>
      <c r="F48" s="28">
        <f t="shared" si="0"/>
        <v>721.1</v>
      </c>
      <c r="G48" s="49"/>
    </row>
    <row r="49" spans="1:7" ht="52.5" customHeight="1">
      <c r="A49" s="26"/>
      <c r="B49" s="26" t="s">
        <v>117</v>
      </c>
      <c r="C49" s="26" t="s">
        <v>115</v>
      </c>
      <c r="D49" s="26" t="s">
        <v>21</v>
      </c>
      <c r="E49" s="21" t="s">
        <v>24</v>
      </c>
      <c r="F49" s="28">
        <v>721.1</v>
      </c>
      <c r="G49" s="49"/>
    </row>
    <row r="50" spans="1:7" ht="31.5">
      <c r="A50" s="25" t="s">
        <v>14</v>
      </c>
      <c r="B50" s="31"/>
      <c r="C50" s="29"/>
      <c r="D50" s="30"/>
      <c r="E50" s="8" t="s">
        <v>18</v>
      </c>
      <c r="F50" s="27">
        <f>F51+F96+F109+F136+F152+F165</f>
        <v>-25722.2</v>
      </c>
      <c r="G50" s="49"/>
    </row>
    <row r="51" spans="1:7" ht="15.75">
      <c r="A51" s="25"/>
      <c r="B51" s="31" t="s">
        <v>128</v>
      </c>
      <c r="C51" s="29"/>
      <c r="D51" s="30"/>
      <c r="E51" s="8" t="s">
        <v>7</v>
      </c>
      <c r="F51" s="28">
        <f>F70+F65</f>
        <v>-34929.7</v>
      </c>
      <c r="G51" s="49"/>
    </row>
    <row r="52" spans="1:7" ht="47.25">
      <c r="A52" s="25"/>
      <c r="B52" s="58" t="s">
        <v>212</v>
      </c>
      <c r="C52" s="58"/>
      <c r="D52" s="58"/>
      <c r="E52" s="59" t="s">
        <v>213</v>
      </c>
      <c r="F52" s="60">
        <f>F53</f>
        <v>0</v>
      </c>
      <c r="G52" s="49"/>
    </row>
    <row r="53" spans="1:7" ht="15.75">
      <c r="A53" s="25"/>
      <c r="B53" s="58" t="s">
        <v>212</v>
      </c>
      <c r="C53" s="61" t="s">
        <v>166</v>
      </c>
      <c r="D53" s="61"/>
      <c r="E53" s="62" t="s">
        <v>167</v>
      </c>
      <c r="F53" s="60">
        <f>F54</f>
        <v>0</v>
      </c>
      <c r="G53" s="49"/>
    </row>
    <row r="54" spans="1:7" ht="47.25">
      <c r="A54" s="25"/>
      <c r="B54" s="58" t="s">
        <v>212</v>
      </c>
      <c r="C54" s="61" t="s">
        <v>208</v>
      </c>
      <c r="D54" s="61"/>
      <c r="E54" s="62" t="s">
        <v>209</v>
      </c>
      <c r="F54" s="60">
        <f>F55+F57+F59+F61+F63</f>
        <v>0</v>
      </c>
      <c r="G54" s="49"/>
    </row>
    <row r="55" spans="1:7" ht="15.75">
      <c r="A55" s="25"/>
      <c r="B55" s="58" t="s">
        <v>212</v>
      </c>
      <c r="C55" s="61" t="s">
        <v>214</v>
      </c>
      <c r="D55" s="61"/>
      <c r="E55" s="62" t="s">
        <v>215</v>
      </c>
      <c r="F55" s="60">
        <f>F56</f>
        <v>-405.3</v>
      </c>
      <c r="G55" s="49"/>
    </row>
    <row r="56" spans="1:7" ht="78.75" customHeight="1">
      <c r="A56" s="25"/>
      <c r="B56" s="58" t="s">
        <v>212</v>
      </c>
      <c r="C56" s="61" t="s">
        <v>214</v>
      </c>
      <c r="D56" s="61" t="s">
        <v>155</v>
      </c>
      <c r="E56" s="62" t="s">
        <v>156</v>
      </c>
      <c r="F56" s="60">
        <v>-405.3</v>
      </c>
      <c r="G56" s="49"/>
    </row>
    <row r="57" spans="1:7" ht="15.75">
      <c r="A57" s="25"/>
      <c r="B57" s="58" t="s">
        <v>212</v>
      </c>
      <c r="C57" s="63" t="s">
        <v>216</v>
      </c>
      <c r="D57" s="64"/>
      <c r="E57" s="65" t="s">
        <v>217</v>
      </c>
      <c r="F57" s="60">
        <f>F58</f>
        <v>216.5</v>
      </c>
      <c r="G57" s="49"/>
    </row>
    <row r="58" spans="1:7" ht="78.75">
      <c r="A58" s="25"/>
      <c r="B58" s="58" t="s">
        <v>212</v>
      </c>
      <c r="C58" s="63" t="s">
        <v>216</v>
      </c>
      <c r="D58" s="63" t="s">
        <v>155</v>
      </c>
      <c r="E58" s="65" t="s">
        <v>156</v>
      </c>
      <c r="F58" s="60">
        <v>216.5</v>
      </c>
      <c r="G58" s="49"/>
    </row>
    <row r="59" spans="1:7" ht="15.75">
      <c r="A59" s="25"/>
      <c r="B59" s="58" t="s">
        <v>212</v>
      </c>
      <c r="C59" s="63" t="s">
        <v>218</v>
      </c>
      <c r="D59" s="63"/>
      <c r="E59" s="65" t="s">
        <v>219</v>
      </c>
      <c r="F59" s="60">
        <f>F60</f>
        <v>136.1</v>
      </c>
      <c r="G59" s="49"/>
    </row>
    <row r="60" spans="1:7" ht="78.75">
      <c r="A60" s="25"/>
      <c r="B60" s="58" t="s">
        <v>212</v>
      </c>
      <c r="C60" s="63" t="s">
        <v>218</v>
      </c>
      <c r="D60" s="63" t="s">
        <v>155</v>
      </c>
      <c r="E60" s="65" t="s">
        <v>156</v>
      </c>
      <c r="F60" s="60">
        <v>136.1</v>
      </c>
      <c r="G60" s="49"/>
    </row>
    <row r="61" spans="1:7" ht="15.75">
      <c r="A61" s="25"/>
      <c r="B61" s="58" t="s">
        <v>212</v>
      </c>
      <c r="C61" s="63" t="s">
        <v>220</v>
      </c>
      <c r="D61" s="63"/>
      <c r="E61" s="65" t="s">
        <v>221</v>
      </c>
      <c r="F61" s="60">
        <f>F62</f>
        <v>22.3</v>
      </c>
      <c r="G61" s="49"/>
    </row>
    <row r="62" spans="1:7" ht="78.75">
      <c r="A62" s="25"/>
      <c r="B62" s="58" t="s">
        <v>212</v>
      </c>
      <c r="C62" s="63" t="s">
        <v>220</v>
      </c>
      <c r="D62" s="63" t="s">
        <v>155</v>
      </c>
      <c r="E62" s="65" t="s">
        <v>156</v>
      </c>
      <c r="F62" s="60">
        <v>22.3</v>
      </c>
      <c r="G62" s="49"/>
    </row>
    <row r="63" spans="1:7" ht="31.5">
      <c r="A63" s="25"/>
      <c r="B63" s="58" t="s">
        <v>212</v>
      </c>
      <c r="C63" s="63" t="s">
        <v>222</v>
      </c>
      <c r="D63" s="63"/>
      <c r="E63" s="65" t="s">
        <v>223</v>
      </c>
      <c r="F63" s="60">
        <f>F64</f>
        <v>30.4</v>
      </c>
      <c r="G63" s="49"/>
    </row>
    <row r="64" spans="1:7" ht="78.75">
      <c r="A64" s="25"/>
      <c r="B64" s="58" t="s">
        <v>212</v>
      </c>
      <c r="C64" s="63" t="s">
        <v>222</v>
      </c>
      <c r="D64" s="63" t="s">
        <v>155</v>
      </c>
      <c r="E64" s="65" t="s">
        <v>156</v>
      </c>
      <c r="F64" s="60">
        <v>30.4</v>
      </c>
      <c r="G64" s="49"/>
    </row>
    <row r="65" spans="1:7" ht="15.75">
      <c r="A65" s="25"/>
      <c r="B65" s="3" t="s">
        <v>164</v>
      </c>
      <c r="C65" s="5"/>
      <c r="D65" s="6"/>
      <c r="E65" s="8" t="s">
        <v>165</v>
      </c>
      <c r="F65" s="4">
        <f>F66</f>
        <v>-30</v>
      </c>
      <c r="G65" s="49"/>
    </row>
    <row r="66" spans="1:7" ht="15.75">
      <c r="A66" s="25"/>
      <c r="B66" s="3" t="s">
        <v>164</v>
      </c>
      <c r="C66" s="5" t="s">
        <v>166</v>
      </c>
      <c r="D66" s="6"/>
      <c r="E66" s="8" t="s">
        <v>167</v>
      </c>
      <c r="F66" s="4">
        <f>F67</f>
        <v>-30</v>
      </c>
      <c r="G66" s="49"/>
    </row>
    <row r="67" spans="1:7" ht="15.75">
      <c r="A67" s="25"/>
      <c r="B67" s="3" t="s">
        <v>164</v>
      </c>
      <c r="C67" s="5" t="s">
        <v>168</v>
      </c>
      <c r="D67" s="6"/>
      <c r="E67" s="8" t="s">
        <v>165</v>
      </c>
      <c r="F67" s="4">
        <f>F68</f>
        <v>-30</v>
      </c>
      <c r="G67" s="49"/>
    </row>
    <row r="68" spans="1:7" ht="31.5">
      <c r="A68" s="25"/>
      <c r="B68" s="3" t="s">
        <v>164</v>
      </c>
      <c r="C68" s="5" t="s">
        <v>169</v>
      </c>
      <c r="D68" s="6"/>
      <c r="E68" s="8" t="s">
        <v>170</v>
      </c>
      <c r="F68" s="4">
        <f>F69</f>
        <v>-30</v>
      </c>
      <c r="G68" s="49"/>
    </row>
    <row r="69" spans="1:7" ht="15.75">
      <c r="A69" s="25"/>
      <c r="B69" s="3" t="s">
        <v>164</v>
      </c>
      <c r="C69" s="5" t="s">
        <v>169</v>
      </c>
      <c r="D69" s="6" t="s">
        <v>42</v>
      </c>
      <c r="E69" s="8" t="s">
        <v>8</v>
      </c>
      <c r="F69" s="4">
        <v>-30</v>
      </c>
      <c r="G69" s="49"/>
    </row>
    <row r="70" spans="1:7" ht="15.75">
      <c r="A70" s="25"/>
      <c r="B70" s="31" t="s">
        <v>129</v>
      </c>
      <c r="C70" s="29"/>
      <c r="D70" s="30"/>
      <c r="E70" s="8" t="s">
        <v>10</v>
      </c>
      <c r="F70" s="28">
        <f>F71+F82+F85+F88</f>
        <v>-34899.7</v>
      </c>
      <c r="G70" s="49"/>
    </row>
    <row r="71" spans="1:7" ht="47.25">
      <c r="A71" s="25"/>
      <c r="B71" s="31" t="s">
        <v>129</v>
      </c>
      <c r="C71" s="29" t="s">
        <v>57</v>
      </c>
      <c r="D71" s="30"/>
      <c r="E71" s="22" t="s">
        <v>58</v>
      </c>
      <c r="F71" s="28">
        <f>F72</f>
        <v>-12.8</v>
      </c>
      <c r="G71" s="49"/>
    </row>
    <row r="72" spans="1:7" ht="47.25">
      <c r="A72" s="25"/>
      <c r="B72" s="31" t="s">
        <v>129</v>
      </c>
      <c r="C72" s="29" t="s">
        <v>60</v>
      </c>
      <c r="D72" s="30"/>
      <c r="E72" s="22" t="s">
        <v>59</v>
      </c>
      <c r="F72" s="28">
        <f>F73</f>
        <v>-12.8</v>
      </c>
      <c r="G72" s="49"/>
    </row>
    <row r="73" spans="1:7" ht="31.5">
      <c r="A73" s="25"/>
      <c r="B73" s="31" t="s">
        <v>129</v>
      </c>
      <c r="C73" s="29" t="s">
        <v>62</v>
      </c>
      <c r="D73" s="30"/>
      <c r="E73" s="22" t="s">
        <v>61</v>
      </c>
      <c r="F73" s="28">
        <f>F74</f>
        <v>-12.8</v>
      </c>
      <c r="G73" s="49"/>
    </row>
    <row r="74" spans="1:7" ht="31.5">
      <c r="A74" s="25"/>
      <c r="B74" s="31" t="s">
        <v>129</v>
      </c>
      <c r="C74" s="29" t="s">
        <v>113</v>
      </c>
      <c r="D74" s="30"/>
      <c r="E74" s="8" t="s">
        <v>114</v>
      </c>
      <c r="F74" s="28">
        <f>F75</f>
        <v>-12.8</v>
      </c>
      <c r="G74" s="49"/>
    </row>
    <row r="75" spans="1:7" ht="31.5">
      <c r="A75" s="25"/>
      <c r="B75" s="31" t="s">
        <v>129</v>
      </c>
      <c r="C75" s="29" t="s">
        <v>113</v>
      </c>
      <c r="D75" s="30" t="s">
        <v>15</v>
      </c>
      <c r="E75" s="8" t="s">
        <v>16</v>
      </c>
      <c r="F75" s="28">
        <v>-12.8</v>
      </c>
      <c r="G75" s="49"/>
    </row>
    <row r="76" spans="1:7" ht="47.25">
      <c r="A76" s="25"/>
      <c r="B76" s="39" t="s">
        <v>129</v>
      </c>
      <c r="C76" s="39" t="s">
        <v>193</v>
      </c>
      <c r="D76" s="39"/>
      <c r="E76" s="40" t="s">
        <v>194</v>
      </c>
      <c r="F76" s="28">
        <f>F77</f>
        <v>0</v>
      </c>
      <c r="G76" s="49"/>
    </row>
    <row r="77" spans="1:7" ht="47.25">
      <c r="A77" s="25"/>
      <c r="B77" s="39" t="s">
        <v>129</v>
      </c>
      <c r="C77" s="39" t="s">
        <v>195</v>
      </c>
      <c r="D77" s="39"/>
      <c r="E77" s="40" t="s">
        <v>196</v>
      </c>
      <c r="F77" s="28">
        <f>F78</f>
        <v>0</v>
      </c>
      <c r="G77" s="49"/>
    </row>
    <row r="78" spans="1:7" ht="32.25" customHeight="1">
      <c r="A78" s="25"/>
      <c r="B78" s="39" t="s">
        <v>129</v>
      </c>
      <c r="C78" s="39" t="s">
        <v>197</v>
      </c>
      <c r="D78" s="39"/>
      <c r="E78" s="40" t="s">
        <v>97</v>
      </c>
      <c r="F78" s="28">
        <f>F79</f>
        <v>0</v>
      </c>
      <c r="G78" s="49"/>
    </row>
    <row r="79" spans="1:7" ht="15.75">
      <c r="A79" s="25"/>
      <c r="B79" s="39" t="s">
        <v>129</v>
      </c>
      <c r="C79" s="39" t="s">
        <v>198</v>
      </c>
      <c r="D79" s="39"/>
      <c r="E79" s="40" t="s">
        <v>199</v>
      </c>
      <c r="F79" s="28">
        <f>F80+F81</f>
        <v>0</v>
      </c>
      <c r="G79" s="49"/>
    </row>
    <row r="80" spans="1:7" ht="31.5">
      <c r="A80" s="25"/>
      <c r="B80" s="39" t="s">
        <v>129</v>
      </c>
      <c r="C80" s="39" t="s">
        <v>198</v>
      </c>
      <c r="D80" s="39" t="s">
        <v>15</v>
      </c>
      <c r="E80" s="41" t="s">
        <v>16</v>
      </c>
      <c r="F80" s="28">
        <v>-1.4</v>
      </c>
      <c r="G80" s="49"/>
    </row>
    <row r="81" spans="1:7" ht="15.75">
      <c r="A81" s="25"/>
      <c r="B81" s="39" t="s">
        <v>129</v>
      </c>
      <c r="C81" s="39" t="s">
        <v>198</v>
      </c>
      <c r="D81" s="39" t="s">
        <v>42</v>
      </c>
      <c r="E81" s="41" t="s">
        <v>8</v>
      </c>
      <c r="F81" s="28">
        <v>1.4</v>
      </c>
      <c r="G81" s="49"/>
    </row>
    <row r="82" spans="1:7" ht="78.75">
      <c r="A82" s="25"/>
      <c r="B82" s="39" t="s">
        <v>129</v>
      </c>
      <c r="C82" s="29" t="s">
        <v>11</v>
      </c>
      <c r="D82" s="30"/>
      <c r="E82" s="8" t="s">
        <v>41</v>
      </c>
      <c r="F82" s="28">
        <f>F83</f>
        <v>-24791.4</v>
      </c>
      <c r="G82" s="49"/>
    </row>
    <row r="83" spans="1:7" ht="78.75">
      <c r="A83" s="25"/>
      <c r="B83" s="39" t="s">
        <v>129</v>
      </c>
      <c r="C83" s="29" t="s">
        <v>12</v>
      </c>
      <c r="D83" s="30"/>
      <c r="E83" s="8" t="s">
        <v>13</v>
      </c>
      <c r="F83" s="28">
        <f>F84</f>
        <v>-24791.4</v>
      </c>
      <c r="G83" s="49"/>
    </row>
    <row r="84" spans="1:7" ht="15.75">
      <c r="A84" s="25"/>
      <c r="B84" s="39" t="s">
        <v>129</v>
      </c>
      <c r="C84" s="29" t="s">
        <v>12</v>
      </c>
      <c r="D84" s="30" t="s">
        <v>42</v>
      </c>
      <c r="E84" s="8" t="s">
        <v>8</v>
      </c>
      <c r="F84" s="28">
        <v>-24791.4</v>
      </c>
      <c r="G84" s="49"/>
    </row>
    <row r="85" spans="1:7" ht="31.5">
      <c r="A85" s="25"/>
      <c r="B85" s="39" t="s">
        <v>129</v>
      </c>
      <c r="C85" s="29" t="s">
        <v>52</v>
      </c>
      <c r="D85" s="30"/>
      <c r="E85" s="8" t="s">
        <v>53</v>
      </c>
      <c r="F85" s="28">
        <f>F86</f>
        <v>-10125.5</v>
      </c>
      <c r="G85" s="49"/>
    </row>
    <row r="86" spans="1:7" ht="31.5">
      <c r="A86" s="25"/>
      <c r="B86" s="39" t="s">
        <v>129</v>
      </c>
      <c r="C86" s="29" t="s">
        <v>54</v>
      </c>
      <c r="D86" s="30"/>
      <c r="E86" s="8" t="s">
        <v>87</v>
      </c>
      <c r="F86" s="28">
        <f>F87</f>
        <v>-10125.5</v>
      </c>
      <c r="G86" s="49"/>
    </row>
    <row r="87" spans="1:7" ht="15.75">
      <c r="A87" s="25"/>
      <c r="B87" s="39" t="s">
        <v>129</v>
      </c>
      <c r="C87" s="29" t="s">
        <v>54</v>
      </c>
      <c r="D87" s="30" t="s">
        <v>42</v>
      </c>
      <c r="E87" s="8" t="s">
        <v>8</v>
      </c>
      <c r="F87" s="28">
        <v>-10125.5</v>
      </c>
      <c r="G87" s="49"/>
    </row>
    <row r="88" spans="1:7" ht="15.75">
      <c r="A88" s="25"/>
      <c r="B88" s="3" t="s">
        <v>9</v>
      </c>
      <c r="C88" s="5" t="s">
        <v>166</v>
      </c>
      <c r="D88" s="6"/>
      <c r="E88" s="8" t="s">
        <v>167</v>
      </c>
      <c r="F88" s="4">
        <f>F93+F89</f>
        <v>30</v>
      </c>
      <c r="G88" s="49"/>
    </row>
    <row r="89" spans="1:7" ht="47.25">
      <c r="A89" s="25"/>
      <c r="B89" s="39" t="s">
        <v>129</v>
      </c>
      <c r="C89" s="39" t="s">
        <v>208</v>
      </c>
      <c r="D89" s="39"/>
      <c r="E89" s="40" t="s">
        <v>209</v>
      </c>
      <c r="F89" s="4">
        <f>F90</f>
        <v>0</v>
      </c>
      <c r="G89" s="49"/>
    </row>
    <row r="90" spans="1:7" ht="31.5">
      <c r="A90" s="25"/>
      <c r="B90" s="39" t="s">
        <v>129</v>
      </c>
      <c r="C90" s="39" t="s">
        <v>210</v>
      </c>
      <c r="D90" s="39"/>
      <c r="E90" s="40" t="s">
        <v>211</v>
      </c>
      <c r="F90" s="4">
        <f>F91+F92</f>
        <v>0</v>
      </c>
      <c r="G90" s="49"/>
    </row>
    <row r="91" spans="1:7" ht="78.75">
      <c r="A91" s="25"/>
      <c r="B91" s="39" t="s">
        <v>129</v>
      </c>
      <c r="C91" s="39" t="s">
        <v>210</v>
      </c>
      <c r="D91" s="39" t="s">
        <v>155</v>
      </c>
      <c r="E91" s="41" t="s">
        <v>156</v>
      </c>
      <c r="F91" s="4">
        <v>-144.1</v>
      </c>
      <c r="G91" s="49"/>
    </row>
    <row r="92" spans="1:7" ht="31.5">
      <c r="A92" s="25"/>
      <c r="B92" s="39" t="s">
        <v>129</v>
      </c>
      <c r="C92" s="39" t="s">
        <v>210</v>
      </c>
      <c r="D92" s="39" t="s">
        <v>15</v>
      </c>
      <c r="E92" s="41" t="s">
        <v>16</v>
      </c>
      <c r="F92" s="4">
        <v>144.1</v>
      </c>
      <c r="G92" s="49"/>
    </row>
    <row r="93" spans="1:7" ht="16.5" customHeight="1">
      <c r="A93" s="25"/>
      <c r="B93" s="3" t="s">
        <v>9</v>
      </c>
      <c r="C93" s="5" t="s">
        <v>168</v>
      </c>
      <c r="D93" s="6"/>
      <c r="E93" s="8" t="s">
        <v>165</v>
      </c>
      <c r="F93" s="4">
        <f>F94</f>
        <v>30</v>
      </c>
      <c r="G93" s="49"/>
    </row>
    <row r="94" spans="1:7" ht="31.5">
      <c r="A94" s="25"/>
      <c r="B94" s="3" t="s">
        <v>9</v>
      </c>
      <c r="C94" s="42" t="s">
        <v>171</v>
      </c>
      <c r="D94" s="6"/>
      <c r="E94" s="43" t="s">
        <v>172</v>
      </c>
      <c r="F94" s="4">
        <f>F95</f>
        <v>30</v>
      </c>
      <c r="G94" s="49"/>
    </row>
    <row r="95" spans="1:7" ht="31.5">
      <c r="A95" s="25"/>
      <c r="B95" s="3" t="s">
        <v>9</v>
      </c>
      <c r="C95" s="44" t="s">
        <v>171</v>
      </c>
      <c r="D95" s="6" t="s">
        <v>35</v>
      </c>
      <c r="E95" s="8" t="s">
        <v>36</v>
      </c>
      <c r="F95" s="4">
        <v>30</v>
      </c>
      <c r="G95" s="49"/>
    </row>
    <row r="96" spans="1:7" ht="15.75">
      <c r="A96" s="25"/>
      <c r="B96" s="31" t="s">
        <v>126</v>
      </c>
      <c r="C96" s="29"/>
      <c r="D96" s="30"/>
      <c r="E96" s="8" t="s">
        <v>17</v>
      </c>
      <c r="F96" s="28">
        <f>F97+F103</f>
        <v>534.0999999999999</v>
      </c>
      <c r="G96" s="49"/>
    </row>
    <row r="97" spans="1:7" ht="15.75">
      <c r="A97" s="25"/>
      <c r="B97" s="31" t="s">
        <v>127</v>
      </c>
      <c r="C97" s="29"/>
      <c r="D97" s="30"/>
      <c r="E97" s="8" t="s">
        <v>67</v>
      </c>
      <c r="F97" s="28">
        <f>F98</f>
        <v>21.3</v>
      </c>
      <c r="G97" s="49"/>
    </row>
    <row r="98" spans="1:7" ht="51" customHeight="1">
      <c r="A98" s="25"/>
      <c r="B98" s="31" t="s">
        <v>127</v>
      </c>
      <c r="C98" s="29" t="s">
        <v>68</v>
      </c>
      <c r="D98" s="30"/>
      <c r="E98" s="8" t="s">
        <v>72</v>
      </c>
      <c r="F98" s="28">
        <f>F99</f>
        <v>21.3</v>
      </c>
      <c r="G98" s="49"/>
    </row>
    <row r="99" spans="1:7" ht="47.25">
      <c r="A99" s="25"/>
      <c r="B99" s="31" t="s">
        <v>127</v>
      </c>
      <c r="C99" s="29" t="s">
        <v>69</v>
      </c>
      <c r="D99" s="30"/>
      <c r="E99" s="8" t="s">
        <v>73</v>
      </c>
      <c r="F99" s="28">
        <f>F100</f>
        <v>21.3</v>
      </c>
      <c r="G99" s="49"/>
    </row>
    <row r="100" spans="1:7" ht="63">
      <c r="A100" s="25"/>
      <c r="B100" s="31" t="s">
        <v>127</v>
      </c>
      <c r="C100" s="29" t="s">
        <v>70</v>
      </c>
      <c r="D100" s="30"/>
      <c r="E100" s="8" t="s">
        <v>74</v>
      </c>
      <c r="F100" s="28">
        <f>F102</f>
        <v>21.3</v>
      </c>
      <c r="G100" s="49"/>
    </row>
    <row r="101" spans="1:7" ht="63.75" customHeight="1">
      <c r="A101" s="25"/>
      <c r="B101" s="31" t="s">
        <v>127</v>
      </c>
      <c r="C101" s="29" t="s">
        <v>71</v>
      </c>
      <c r="D101" s="30"/>
      <c r="E101" s="8" t="s">
        <v>75</v>
      </c>
      <c r="F101" s="28">
        <f>F102</f>
        <v>21.3</v>
      </c>
      <c r="G101" s="49"/>
    </row>
    <row r="102" spans="1:7" ht="31.5">
      <c r="A102" s="25"/>
      <c r="B102" s="31" t="s">
        <v>127</v>
      </c>
      <c r="C102" s="29" t="s">
        <v>71</v>
      </c>
      <c r="D102" s="30" t="s">
        <v>15</v>
      </c>
      <c r="E102" s="8" t="s">
        <v>16</v>
      </c>
      <c r="F102" s="28">
        <v>21.3</v>
      </c>
      <c r="G102" s="49"/>
    </row>
    <row r="103" spans="1:7" ht="15.75">
      <c r="A103" s="25"/>
      <c r="B103" s="39" t="s">
        <v>181</v>
      </c>
      <c r="C103" s="39"/>
      <c r="D103" s="39"/>
      <c r="E103" s="40" t="s">
        <v>182</v>
      </c>
      <c r="F103" s="28">
        <f>F104</f>
        <v>512.8</v>
      </c>
      <c r="G103" s="49"/>
    </row>
    <row r="104" spans="1:7" ht="45" customHeight="1">
      <c r="A104" s="25"/>
      <c r="B104" s="39" t="s">
        <v>181</v>
      </c>
      <c r="C104" s="39" t="s">
        <v>183</v>
      </c>
      <c r="D104" s="39"/>
      <c r="E104" s="40" t="s">
        <v>184</v>
      </c>
      <c r="F104" s="28">
        <f>F105</f>
        <v>512.8</v>
      </c>
      <c r="G104" s="49"/>
    </row>
    <row r="105" spans="1:7" ht="47.25">
      <c r="A105" s="25"/>
      <c r="B105" s="39" t="s">
        <v>181</v>
      </c>
      <c r="C105" s="39" t="s">
        <v>185</v>
      </c>
      <c r="D105" s="39"/>
      <c r="E105" s="40" t="s">
        <v>186</v>
      </c>
      <c r="F105" s="28">
        <f>F106</f>
        <v>512.8</v>
      </c>
      <c r="G105" s="49"/>
    </row>
    <row r="106" spans="1:7" ht="47.25">
      <c r="A106" s="25"/>
      <c r="B106" s="39" t="s">
        <v>181</v>
      </c>
      <c r="C106" s="39" t="s">
        <v>187</v>
      </c>
      <c r="D106" s="39"/>
      <c r="E106" s="40" t="s">
        <v>188</v>
      </c>
      <c r="F106" s="28">
        <f>F107</f>
        <v>512.8</v>
      </c>
      <c r="G106" s="49"/>
    </row>
    <row r="107" spans="1:7" ht="65.25" customHeight="1">
      <c r="A107" s="25"/>
      <c r="B107" s="39" t="s">
        <v>181</v>
      </c>
      <c r="C107" s="39" t="s">
        <v>189</v>
      </c>
      <c r="D107" s="39"/>
      <c r="E107" s="40" t="s">
        <v>190</v>
      </c>
      <c r="F107" s="28">
        <f>F108</f>
        <v>512.8</v>
      </c>
      <c r="G107" s="49"/>
    </row>
    <row r="108" spans="1:7" ht="31.5">
      <c r="A108" s="25"/>
      <c r="B108" s="39" t="s">
        <v>181</v>
      </c>
      <c r="C108" s="39" t="s">
        <v>189</v>
      </c>
      <c r="D108" s="39" t="s">
        <v>15</v>
      </c>
      <c r="E108" s="41" t="s">
        <v>16</v>
      </c>
      <c r="F108" s="28">
        <v>512.8</v>
      </c>
      <c r="G108" s="49"/>
    </row>
    <row r="109" spans="1:7" ht="15.75">
      <c r="A109" s="25"/>
      <c r="B109" s="31" t="s">
        <v>56</v>
      </c>
      <c r="C109" s="29"/>
      <c r="D109" s="30"/>
      <c r="E109" s="22" t="s">
        <v>19</v>
      </c>
      <c r="F109" s="28">
        <f>F110+F124</f>
        <v>2920.8999999999996</v>
      </c>
      <c r="G109" s="50">
        <v>1269.1</v>
      </c>
    </row>
    <row r="110" spans="1:7" ht="15.75">
      <c r="A110" s="25"/>
      <c r="B110" s="31" t="s">
        <v>55</v>
      </c>
      <c r="C110" s="29"/>
      <c r="D110" s="30"/>
      <c r="E110" s="22" t="s">
        <v>65</v>
      </c>
      <c r="F110" s="28">
        <f>F111+F116</f>
        <v>2828.2999999999997</v>
      </c>
      <c r="G110" s="49"/>
    </row>
    <row r="111" spans="1:7" ht="47.25">
      <c r="A111" s="25"/>
      <c r="B111" s="31" t="s">
        <v>55</v>
      </c>
      <c r="C111" s="29" t="s">
        <v>57</v>
      </c>
      <c r="D111" s="30"/>
      <c r="E111" s="22" t="s">
        <v>58</v>
      </c>
      <c r="F111" s="28">
        <f>F112</f>
        <v>1281.8999999999999</v>
      </c>
      <c r="G111" s="49"/>
    </row>
    <row r="112" spans="1:7" ht="47.25">
      <c r="A112" s="25"/>
      <c r="B112" s="31" t="s">
        <v>55</v>
      </c>
      <c r="C112" s="29" t="s">
        <v>60</v>
      </c>
      <c r="D112" s="30"/>
      <c r="E112" s="22" t="s">
        <v>59</v>
      </c>
      <c r="F112" s="28">
        <f>F113</f>
        <v>1281.8999999999999</v>
      </c>
      <c r="G112" s="49"/>
    </row>
    <row r="113" spans="1:7" ht="31.5">
      <c r="A113" s="25"/>
      <c r="B113" s="31" t="s">
        <v>55</v>
      </c>
      <c r="C113" s="29" t="s">
        <v>62</v>
      </c>
      <c r="D113" s="30"/>
      <c r="E113" s="22" t="s">
        <v>61</v>
      </c>
      <c r="F113" s="28">
        <f>F114</f>
        <v>1281.8999999999999</v>
      </c>
      <c r="G113" s="49"/>
    </row>
    <row r="114" spans="1:7" ht="63">
      <c r="A114" s="25"/>
      <c r="B114" s="31" t="s">
        <v>55</v>
      </c>
      <c r="C114" s="29" t="s">
        <v>63</v>
      </c>
      <c r="D114" s="30"/>
      <c r="E114" s="22" t="s">
        <v>64</v>
      </c>
      <c r="F114" s="28">
        <f>F115</f>
        <v>1281.8999999999999</v>
      </c>
      <c r="G114" s="49"/>
    </row>
    <row r="115" spans="1:7" ht="33" customHeight="1">
      <c r="A115" s="25"/>
      <c r="B115" s="31" t="s">
        <v>55</v>
      </c>
      <c r="C115" s="29" t="s">
        <v>63</v>
      </c>
      <c r="D115" s="30" t="s">
        <v>15</v>
      </c>
      <c r="E115" s="22" t="s">
        <v>16</v>
      </c>
      <c r="F115" s="28">
        <f>1269.1+12.8</f>
        <v>1281.8999999999999</v>
      </c>
      <c r="G115" s="49"/>
    </row>
    <row r="116" spans="1:7" ht="47.25">
      <c r="A116" s="25"/>
      <c r="B116" s="31" t="s">
        <v>55</v>
      </c>
      <c r="C116" s="29" t="s">
        <v>103</v>
      </c>
      <c r="D116" s="30"/>
      <c r="E116" s="22" t="s">
        <v>110</v>
      </c>
      <c r="F116" s="28">
        <f>F117</f>
        <v>1546.3999999999999</v>
      </c>
      <c r="G116" s="49"/>
    </row>
    <row r="117" spans="1:7" ht="47.25">
      <c r="A117" s="25"/>
      <c r="B117" s="31" t="s">
        <v>55</v>
      </c>
      <c r="C117" s="29" t="s">
        <v>104</v>
      </c>
      <c r="D117" s="30"/>
      <c r="E117" s="22" t="s">
        <v>111</v>
      </c>
      <c r="F117" s="28">
        <f>F118+F121</f>
        <v>1546.3999999999999</v>
      </c>
      <c r="G117" s="49"/>
    </row>
    <row r="118" spans="1:7" ht="63">
      <c r="A118" s="25"/>
      <c r="B118" s="31" t="s">
        <v>55</v>
      </c>
      <c r="C118" s="29" t="s">
        <v>107</v>
      </c>
      <c r="D118" s="30"/>
      <c r="E118" s="22" t="s">
        <v>112</v>
      </c>
      <c r="F118" s="28">
        <f>F119</f>
        <v>1501.1</v>
      </c>
      <c r="G118" s="49"/>
    </row>
    <row r="119" spans="1:7" ht="47.25">
      <c r="A119" s="25"/>
      <c r="B119" s="31" t="s">
        <v>55</v>
      </c>
      <c r="C119" s="29" t="s">
        <v>106</v>
      </c>
      <c r="D119" s="30"/>
      <c r="E119" s="22" t="s">
        <v>105</v>
      </c>
      <c r="F119" s="28">
        <f>F120</f>
        <v>1501.1</v>
      </c>
      <c r="G119" s="49"/>
    </row>
    <row r="120" spans="1:7" ht="39" customHeight="1">
      <c r="A120" s="25"/>
      <c r="B120" s="31" t="s">
        <v>55</v>
      </c>
      <c r="C120" s="29" t="s">
        <v>106</v>
      </c>
      <c r="D120" s="30" t="s">
        <v>108</v>
      </c>
      <c r="E120" s="22" t="s">
        <v>109</v>
      </c>
      <c r="F120" s="28">
        <f>1125.8+375.3</f>
        <v>1501.1</v>
      </c>
      <c r="G120" s="49"/>
    </row>
    <row r="121" spans="1:7" ht="110.25">
      <c r="A121" s="25"/>
      <c r="B121" s="31" t="s">
        <v>55</v>
      </c>
      <c r="C121" s="29" t="s">
        <v>134</v>
      </c>
      <c r="D121" s="30"/>
      <c r="E121" s="22" t="s">
        <v>135</v>
      </c>
      <c r="F121" s="28">
        <f>F122</f>
        <v>45.3</v>
      </c>
      <c r="G121" s="49"/>
    </row>
    <row r="122" spans="1:7" ht="31.5">
      <c r="A122" s="25"/>
      <c r="B122" s="31" t="s">
        <v>55</v>
      </c>
      <c r="C122" s="29" t="s">
        <v>136</v>
      </c>
      <c r="D122" s="30"/>
      <c r="E122" s="22" t="s">
        <v>137</v>
      </c>
      <c r="F122" s="28">
        <f>F123</f>
        <v>45.3</v>
      </c>
      <c r="G122" s="49"/>
    </row>
    <row r="123" spans="1:7" ht="47.25">
      <c r="A123" s="25"/>
      <c r="B123" s="31" t="s">
        <v>55</v>
      </c>
      <c r="C123" s="29" t="s">
        <v>136</v>
      </c>
      <c r="D123" s="30" t="s">
        <v>108</v>
      </c>
      <c r="E123" s="22" t="s">
        <v>109</v>
      </c>
      <c r="F123" s="28">
        <v>45.3</v>
      </c>
      <c r="G123" s="49"/>
    </row>
    <row r="124" spans="1:7" ht="15.75">
      <c r="A124" s="25"/>
      <c r="B124" s="39" t="s">
        <v>173</v>
      </c>
      <c r="C124" s="39"/>
      <c r="D124" s="39"/>
      <c r="E124" s="40" t="s">
        <v>174</v>
      </c>
      <c r="F124" s="28">
        <f>F132+F125</f>
        <v>92.6</v>
      </c>
      <c r="G124" s="49"/>
    </row>
    <row r="125" spans="1:7" ht="47.25">
      <c r="A125" s="25"/>
      <c r="B125" s="39" t="s">
        <v>173</v>
      </c>
      <c r="C125" s="39" t="s">
        <v>200</v>
      </c>
      <c r="D125" s="39"/>
      <c r="E125" s="40" t="s">
        <v>201</v>
      </c>
      <c r="F125" s="28">
        <f>F126</f>
        <v>0</v>
      </c>
      <c r="G125" s="49"/>
    </row>
    <row r="126" spans="1:7" ht="31.5">
      <c r="A126" s="25"/>
      <c r="B126" s="39" t="s">
        <v>173</v>
      </c>
      <c r="C126" s="39" t="s">
        <v>202</v>
      </c>
      <c r="D126" s="39"/>
      <c r="E126" s="40" t="s">
        <v>203</v>
      </c>
      <c r="F126" s="28">
        <f>F127+F130</f>
        <v>0</v>
      </c>
      <c r="G126" s="49"/>
    </row>
    <row r="127" spans="1:7" ht="49.5" customHeight="1">
      <c r="A127" s="25"/>
      <c r="B127" s="39" t="s">
        <v>173</v>
      </c>
      <c r="C127" s="39" t="s">
        <v>204</v>
      </c>
      <c r="D127" s="39"/>
      <c r="E127" s="45" t="s">
        <v>205</v>
      </c>
      <c r="F127" s="28">
        <f>F128+F129</f>
        <v>-120</v>
      </c>
      <c r="G127" s="49"/>
    </row>
    <row r="128" spans="1:7" ht="31.5">
      <c r="A128" s="25"/>
      <c r="B128" s="39" t="s">
        <v>173</v>
      </c>
      <c r="C128" s="39" t="s">
        <v>204</v>
      </c>
      <c r="D128" s="39" t="s">
        <v>15</v>
      </c>
      <c r="E128" s="41" t="s">
        <v>16</v>
      </c>
      <c r="F128" s="28">
        <f>-120-10204</f>
        <v>-10324</v>
      </c>
      <c r="G128" s="49"/>
    </row>
    <row r="129" spans="1:7" ht="15.75">
      <c r="A129" s="25"/>
      <c r="B129" s="39" t="s">
        <v>173</v>
      </c>
      <c r="C129" s="39" t="s">
        <v>204</v>
      </c>
      <c r="D129" s="39" t="s">
        <v>42</v>
      </c>
      <c r="E129" s="41" t="s">
        <v>8</v>
      </c>
      <c r="F129" s="28">
        <v>10204</v>
      </c>
      <c r="G129" s="49"/>
    </row>
    <row r="130" spans="1:7" ht="31.5">
      <c r="A130" s="25"/>
      <c r="B130" s="39" t="s">
        <v>173</v>
      </c>
      <c r="C130" s="39" t="s">
        <v>206</v>
      </c>
      <c r="D130" s="39"/>
      <c r="E130" s="40" t="s">
        <v>207</v>
      </c>
      <c r="F130" s="28">
        <f>F131</f>
        <v>120</v>
      </c>
      <c r="G130" s="49"/>
    </row>
    <row r="131" spans="1:7" ht="31.5">
      <c r="A131" s="25"/>
      <c r="B131" s="39" t="s">
        <v>173</v>
      </c>
      <c r="C131" s="39" t="s">
        <v>206</v>
      </c>
      <c r="D131" s="39" t="s">
        <v>15</v>
      </c>
      <c r="E131" s="41" t="s">
        <v>16</v>
      </c>
      <c r="F131" s="28">
        <v>120</v>
      </c>
      <c r="G131" s="49"/>
    </row>
    <row r="132" spans="1:7" ht="47.25">
      <c r="A132" s="25"/>
      <c r="B132" s="39" t="s">
        <v>173</v>
      </c>
      <c r="C132" s="46" t="s">
        <v>175</v>
      </c>
      <c r="D132" s="46"/>
      <c r="E132" s="47" t="s">
        <v>176</v>
      </c>
      <c r="F132" s="28">
        <f>F133</f>
        <v>92.6</v>
      </c>
      <c r="G132" s="49"/>
    </row>
    <row r="133" spans="1:7" ht="94.5">
      <c r="A133" s="25"/>
      <c r="B133" s="39" t="s">
        <v>173</v>
      </c>
      <c r="C133" s="46" t="s">
        <v>178</v>
      </c>
      <c r="D133" s="46"/>
      <c r="E133" s="47" t="s">
        <v>180</v>
      </c>
      <c r="F133" s="28">
        <f>F134</f>
        <v>92.6</v>
      </c>
      <c r="G133" s="49"/>
    </row>
    <row r="134" spans="1:7" ht="31.5">
      <c r="A134" s="25"/>
      <c r="B134" s="39" t="s">
        <v>173</v>
      </c>
      <c r="C134" s="46" t="s">
        <v>179</v>
      </c>
      <c r="D134" s="46"/>
      <c r="E134" s="47" t="s">
        <v>177</v>
      </c>
      <c r="F134" s="28">
        <f>F135</f>
        <v>92.6</v>
      </c>
      <c r="G134" s="49"/>
    </row>
    <row r="135" spans="1:7" ht="31.5">
      <c r="A135" s="25"/>
      <c r="B135" s="39" t="s">
        <v>173</v>
      </c>
      <c r="C135" s="46" t="s">
        <v>179</v>
      </c>
      <c r="D135" s="46" t="s">
        <v>15</v>
      </c>
      <c r="E135" s="48" t="s">
        <v>16</v>
      </c>
      <c r="F135" s="28">
        <v>92.6</v>
      </c>
      <c r="G135" s="49"/>
    </row>
    <row r="136" spans="1:7" ht="15.75">
      <c r="A136" s="25"/>
      <c r="B136" s="31" t="s">
        <v>124</v>
      </c>
      <c r="C136" s="29"/>
      <c r="D136" s="30"/>
      <c r="E136" s="8" t="s">
        <v>44</v>
      </c>
      <c r="F136" s="28">
        <f>F137+F143</f>
        <v>3950.8</v>
      </c>
      <c r="G136" s="49"/>
    </row>
    <row r="137" spans="1:7" ht="15.75">
      <c r="A137" s="25"/>
      <c r="B137" s="31" t="s">
        <v>125</v>
      </c>
      <c r="C137" s="29"/>
      <c r="D137" s="30"/>
      <c r="E137" s="8" t="s">
        <v>45</v>
      </c>
      <c r="F137" s="28">
        <f>F138</f>
        <v>2549.9</v>
      </c>
      <c r="G137" s="49"/>
    </row>
    <row r="138" spans="1:7" ht="47.25">
      <c r="A138" s="25"/>
      <c r="B138" s="31" t="s">
        <v>125</v>
      </c>
      <c r="C138" s="29" t="s">
        <v>80</v>
      </c>
      <c r="D138" s="30"/>
      <c r="E138" s="8" t="s">
        <v>84</v>
      </c>
      <c r="F138" s="28">
        <f>F139</f>
        <v>2549.9</v>
      </c>
      <c r="G138" s="49"/>
    </row>
    <row r="139" spans="1:7" ht="31.5">
      <c r="A139" s="25"/>
      <c r="B139" s="31" t="s">
        <v>125</v>
      </c>
      <c r="C139" s="29" t="s">
        <v>81</v>
      </c>
      <c r="D139" s="30"/>
      <c r="E139" s="8" t="s">
        <v>85</v>
      </c>
      <c r="F139" s="28">
        <f>F140</f>
        <v>2549.9</v>
      </c>
      <c r="G139" s="49"/>
    </row>
    <row r="140" spans="1:7" ht="63">
      <c r="A140" s="25"/>
      <c r="B140" s="31" t="s">
        <v>125</v>
      </c>
      <c r="C140" s="29" t="s">
        <v>82</v>
      </c>
      <c r="D140" s="30"/>
      <c r="E140" s="8" t="s">
        <v>86</v>
      </c>
      <c r="F140" s="28">
        <f>F141</f>
        <v>2549.9</v>
      </c>
      <c r="G140" s="49"/>
    </row>
    <row r="141" spans="1:7" ht="31.5">
      <c r="A141" s="52"/>
      <c r="B141" s="53" t="s">
        <v>125</v>
      </c>
      <c r="C141" s="54" t="s">
        <v>83</v>
      </c>
      <c r="D141" s="55"/>
      <c r="E141" s="56" t="s">
        <v>87</v>
      </c>
      <c r="F141" s="57">
        <f>F142</f>
        <v>2549.9</v>
      </c>
      <c r="G141" s="49"/>
    </row>
    <row r="142" spans="1:7" ht="47.25">
      <c r="A142" s="52"/>
      <c r="B142" s="53" t="s">
        <v>125</v>
      </c>
      <c r="C142" s="54" t="s">
        <v>83</v>
      </c>
      <c r="D142" s="55" t="s">
        <v>21</v>
      </c>
      <c r="E142" s="56" t="s">
        <v>24</v>
      </c>
      <c r="F142" s="57">
        <f>5802-3252.1</f>
        <v>2549.9</v>
      </c>
      <c r="G142" s="49"/>
    </row>
    <row r="143" spans="1:7" ht="15.75">
      <c r="A143" s="25"/>
      <c r="B143" s="31" t="s">
        <v>43</v>
      </c>
      <c r="C143" s="29"/>
      <c r="D143" s="30"/>
      <c r="E143" s="8" t="s">
        <v>46</v>
      </c>
      <c r="F143" s="28">
        <f>F144+F149</f>
        <v>1400.9</v>
      </c>
      <c r="G143" s="49"/>
    </row>
    <row r="144" spans="1:7" ht="47.25">
      <c r="A144" s="25"/>
      <c r="B144" s="31" t="s">
        <v>43</v>
      </c>
      <c r="C144" s="29" t="s">
        <v>80</v>
      </c>
      <c r="D144" s="30"/>
      <c r="E144" s="8" t="s">
        <v>84</v>
      </c>
      <c r="F144" s="28">
        <f>F145</f>
        <v>1867.9</v>
      </c>
      <c r="G144" s="49"/>
    </row>
    <row r="145" spans="1:7" ht="31.5">
      <c r="A145" s="25"/>
      <c r="B145" s="31" t="s">
        <v>43</v>
      </c>
      <c r="C145" s="29" t="s">
        <v>81</v>
      </c>
      <c r="D145" s="30"/>
      <c r="E145" s="8" t="s">
        <v>85</v>
      </c>
      <c r="F145" s="28">
        <f>F147</f>
        <v>1867.9</v>
      </c>
      <c r="G145" s="49"/>
    </row>
    <row r="146" spans="1:7" ht="94.5">
      <c r="A146" s="25"/>
      <c r="B146" s="31" t="s">
        <v>130</v>
      </c>
      <c r="C146" s="29" t="s">
        <v>131</v>
      </c>
      <c r="D146" s="30"/>
      <c r="E146" s="8" t="s">
        <v>133</v>
      </c>
      <c r="F146" s="28">
        <f>F147</f>
        <v>1867.9</v>
      </c>
      <c r="G146" s="49"/>
    </row>
    <row r="147" spans="1:7" ht="78.75">
      <c r="A147" s="25"/>
      <c r="B147" s="31" t="s">
        <v>43</v>
      </c>
      <c r="C147" s="29" t="s">
        <v>132</v>
      </c>
      <c r="D147" s="30"/>
      <c r="E147" s="8" t="s">
        <v>13</v>
      </c>
      <c r="F147" s="28">
        <f>F148</f>
        <v>1867.9</v>
      </c>
      <c r="G147" s="49"/>
    </row>
    <row r="148" spans="1:7" ht="47.25">
      <c r="A148" s="25"/>
      <c r="B148" s="31" t="s">
        <v>43</v>
      </c>
      <c r="C148" s="29" t="s">
        <v>132</v>
      </c>
      <c r="D148" s="30" t="s">
        <v>21</v>
      </c>
      <c r="E148" s="8" t="s">
        <v>24</v>
      </c>
      <c r="F148" s="28">
        <f>1400.9+467</f>
        <v>1867.9</v>
      </c>
      <c r="G148" s="49"/>
    </row>
    <row r="149" spans="1:7" ht="78.75">
      <c r="A149" s="25"/>
      <c r="B149" s="31" t="s">
        <v>43</v>
      </c>
      <c r="C149" s="29" t="s">
        <v>11</v>
      </c>
      <c r="D149" s="30"/>
      <c r="E149" s="8" t="s">
        <v>41</v>
      </c>
      <c r="F149" s="28">
        <f>F150</f>
        <v>-467</v>
      </c>
      <c r="G149" s="49"/>
    </row>
    <row r="150" spans="1:7" ht="78.75">
      <c r="A150" s="25"/>
      <c r="B150" s="31" t="s">
        <v>43</v>
      </c>
      <c r="C150" s="29" t="s">
        <v>12</v>
      </c>
      <c r="D150" s="30"/>
      <c r="E150" s="8" t="s">
        <v>13</v>
      </c>
      <c r="F150" s="28">
        <f>F151</f>
        <v>-467</v>
      </c>
      <c r="G150" s="49"/>
    </row>
    <row r="151" spans="1:7" ht="32.25" customHeight="1">
      <c r="A151" s="25"/>
      <c r="B151" s="31" t="s">
        <v>43</v>
      </c>
      <c r="C151" s="29" t="s">
        <v>12</v>
      </c>
      <c r="D151" s="30" t="s">
        <v>21</v>
      </c>
      <c r="E151" s="8" t="s">
        <v>24</v>
      </c>
      <c r="F151" s="28">
        <v>-467</v>
      </c>
      <c r="G151" s="49"/>
    </row>
    <row r="152" spans="1:7" ht="15.75">
      <c r="A152" s="25"/>
      <c r="B152" s="31" t="s">
        <v>122</v>
      </c>
      <c r="C152" s="29"/>
      <c r="D152" s="30"/>
      <c r="E152" s="8" t="s">
        <v>39</v>
      </c>
      <c r="F152" s="28">
        <f>F153+F161</f>
        <v>916.1000000000001</v>
      </c>
      <c r="G152" s="49"/>
    </row>
    <row r="153" spans="1:7" ht="15.75">
      <c r="A153" s="25"/>
      <c r="B153" s="31" t="s">
        <v>123</v>
      </c>
      <c r="C153" s="29"/>
      <c r="D153" s="30"/>
      <c r="E153" s="8" t="s">
        <v>40</v>
      </c>
      <c r="F153" s="28">
        <f>F154</f>
        <v>813.4000000000001</v>
      </c>
      <c r="G153" s="49"/>
    </row>
    <row r="154" spans="1:7" ht="47.25">
      <c r="A154" s="25"/>
      <c r="B154" s="31" t="s">
        <v>123</v>
      </c>
      <c r="C154" s="29" t="s">
        <v>28</v>
      </c>
      <c r="D154" s="30"/>
      <c r="E154" s="8" t="s">
        <v>27</v>
      </c>
      <c r="F154" s="28">
        <f>F155</f>
        <v>813.4000000000001</v>
      </c>
      <c r="G154" s="49"/>
    </row>
    <row r="155" spans="1:7" ht="34.5" customHeight="1">
      <c r="A155" s="25"/>
      <c r="B155" s="31" t="s">
        <v>123</v>
      </c>
      <c r="C155" s="29" t="s">
        <v>30</v>
      </c>
      <c r="D155" s="30"/>
      <c r="E155" s="8" t="s">
        <v>29</v>
      </c>
      <c r="F155" s="28">
        <f>F156</f>
        <v>813.4000000000001</v>
      </c>
      <c r="G155" s="49"/>
    </row>
    <row r="156" spans="1:7" ht="32.25" customHeight="1">
      <c r="A156" s="25"/>
      <c r="B156" s="31" t="s">
        <v>123</v>
      </c>
      <c r="C156" s="29" t="s">
        <v>31</v>
      </c>
      <c r="D156" s="30"/>
      <c r="E156" s="8" t="s">
        <v>32</v>
      </c>
      <c r="F156" s="28">
        <f>F157+F159</f>
        <v>813.4000000000001</v>
      </c>
      <c r="G156" s="49"/>
    </row>
    <row r="157" spans="1:7" ht="15.75">
      <c r="A157" s="25"/>
      <c r="B157" s="31" t="s">
        <v>123</v>
      </c>
      <c r="C157" s="29" t="s">
        <v>34</v>
      </c>
      <c r="D157" s="30"/>
      <c r="E157" s="8" t="s">
        <v>33</v>
      </c>
      <c r="F157" s="28">
        <f>F158</f>
        <v>523.6</v>
      </c>
      <c r="G157" s="49"/>
    </row>
    <row r="158" spans="1:7" ht="31.5">
      <c r="A158" s="25"/>
      <c r="B158" s="31" t="s">
        <v>123</v>
      </c>
      <c r="C158" s="29" t="s">
        <v>34</v>
      </c>
      <c r="D158" s="30" t="s">
        <v>35</v>
      </c>
      <c r="E158" s="8" t="s">
        <v>36</v>
      </c>
      <c r="F158" s="28">
        <v>523.6</v>
      </c>
      <c r="G158" s="49"/>
    </row>
    <row r="159" spans="1:7" ht="78.75" customHeight="1">
      <c r="A159" s="25"/>
      <c r="B159" s="31" t="s">
        <v>123</v>
      </c>
      <c r="C159" s="29" t="s">
        <v>37</v>
      </c>
      <c r="D159" s="30"/>
      <c r="E159" s="8" t="s">
        <v>38</v>
      </c>
      <c r="F159" s="28">
        <f>F160</f>
        <v>289.8</v>
      </c>
      <c r="G159" s="49"/>
    </row>
    <row r="160" spans="1:7" ht="31.5">
      <c r="A160" s="25"/>
      <c r="B160" s="31" t="s">
        <v>123</v>
      </c>
      <c r="C160" s="29" t="s">
        <v>37</v>
      </c>
      <c r="D160" s="30" t="s">
        <v>35</v>
      </c>
      <c r="E160" s="8" t="s">
        <v>36</v>
      </c>
      <c r="F160" s="28">
        <v>289.8</v>
      </c>
      <c r="G160" s="49"/>
    </row>
    <row r="161" spans="1:7" ht="47.25">
      <c r="A161" s="25"/>
      <c r="B161" s="31" t="s">
        <v>123</v>
      </c>
      <c r="C161" s="29" t="s">
        <v>48</v>
      </c>
      <c r="D161" s="30"/>
      <c r="E161" s="8" t="s">
        <v>47</v>
      </c>
      <c r="F161" s="28">
        <f>F162</f>
        <v>102.7</v>
      </c>
      <c r="G161" s="49"/>
    </row>
    <row r="162" spans="1:7" ht="31.5">
      <c r="A162" s="25"/>
      <c r="B162" s="31" t="s">
        <v>123</v>
      </c>
      <c r="C162" s="29" t="s">
        <v>50</v>
      </c>
      <c r="D162" s="30"/>
      <c r="E162" s="8" t="s">
        <v>49</v>
      </c>
      <c r="F162" s="28">
        <f>F163</f>
        <v>102.7</v>
      </c>
      <c r="G162" s="49"/>
    </row>
    <row r="163" spans="1:7" ht="126">
      <c r="A163" s="25"/>
      <c r="B163" s="31" t="s">
        <v>123</v>
      </c>
      <c r="C163" s="29" t="s">
        <v>89</v>
      </c>
      <c r="D163" s="30"/>
      <c r="E163" s="8" t="s">
        <v>88</v>
      </c>
      <c r="F163" s="28">
        <f>F164</f>
        <v>102.7</v>
      </c>
      <c r="G163" s="49"/>
    </row>
    <row r="164" spans="1:7" ht="15.75">
      <c r="A164" s="25"/>
      <c r="B164" s="31" t="s">
        <v>123</v>
      </c>
      <c r="C164" s="29" t="s">
        <v>89</v>
      </c>
      <c r="D164" s="30" t="s">
        <v>42</v>
      </c>
      <c r="E164" s="8" t="s">
        <v>8</v>
      </c>
      <c r="F164" s="28">
        <v>102.7</v>
      </c>
      <c r="G164" s="49"/>
    </row>
    <row r="165" spans="1:7" ht="15.75">
      <c r="A165" s="25"/>
      <c r="B165" s="31" t="s">
        <v>76</v>
      </c>
      <c r="C165" s="29"/>
      <c r="D165" s="30"/>
      <c r="E165" s="8" t="s">
        <v>78</v>
      </c>
      <c r="F165" s="28">
        <f>F166</f>
        <v>885.5999999999999</v>
      </c>
      <c r="G165" s="49"/>
    </row>
    <row r="166" spans="1:7" ht="15.75">
      <c r="A166" s="25"/>
      <c r="B166" s="31" t="s">
        <v>77</v>
      </c>
      <c r="C166" s="29"/>
      <c r="D166" s="30"/>
      <c r="E166" s="8" t="s">
        <v>79</v>
      </c>
      <c r="F166" s="28">
        <f>F167+F172</f>
        <v>885.5999999999999</v>
      </c>
      <c r="G166" s="49"/>
    </row>
    <row r="167" spans="1:7" ht="47.25">
      <c r="A167" s="25"/>
      <c r="B167" s="31" t="s">
        <v>77</v>
      </c>
      <c r="C167" s="29" t="s">
        <v>80</v>
      </c>
      <c r="D167" s="30"/>
      <c r="E167" s="8" t="s">
        <v>84</v>
      </c>
      <c r="F167" s="28">
        <f>F168</f>
        <v>1180.8</v>
      </c>
      <c r="G167" s="49"/>
    </row>
    <row r="168" spans="1:7" ht="31.5">
      <c r="A168" s="25"/>
      <c r="B168" s="31" t="s">
        <v>77</v>
      </c>
      <c r="C168" s="29" t="s">
        <v>81</v>
      </c>
      <c r="D168" s="30"/>
      <c r="E168" s="8" t="s">
        <v>85</v>
      </c>
      <c r="F168" s="28">
        <f>F169</f>
        <v>1180.8</v>
      </c>
      <c r="G168" s="49"/>
    </row>
    <row r="169" spans="1:7" ht="94.5">
      <c r="A169" s="25"/>
      <c r="B169" s="31" t="s">
        <v>77</v>
      </c>
      <c r="C169" s="29" t="s">
        <v>131</v>
      </c>
      <c r="D169" s="30"/>
      <c r="E169" s="8" t="s">
        <v>133</v>
      </c>
      <c r="F169" s="28">
        <f>F170</f>
        <v>1180.8</v>
      </c>
      <c r="G169" s="49"/>
    </row>
    <row r="170" spans="1:7" ht="78.75">
      <c r="A170" s="25"/>
      <c r="B170" s="31" t="s">
        <v>77</v>
      </c>
      <c r="C170" s="29" t="s">
        <v>132</v>
      </c>
      <c r="D170" s="30"/>
      <c r="E170" s="8" t="s">
        <v>13</v>
      </c>
      <c r="F170" s="28">
        <f>F171</f>
        <v>1180.8</v>
      </c>
      <c r="G170" s="49"/>
    </row>
    <row r="171" spans="1:7" ht="31.5">
      <c r="A171" s="25"/>
      <c r="B171" s="31" t="s">
        <v>77</v>
      </c>
      <c r="C171" s="29" t="s">
        <v>132</v>
      </c>
      <c r="D171" s="30" t="s">
        <v>15</v>
      </c>
      <c r="E171" s="8" t="s">
        <v>16</v>
      </c>
      <c r="F171" s="28">
        <f>885.6+295.2</f>
        <v>1180.8</v>
      </c>
      <c r="G171" s="51"/>
    </row>
    <row r="172" spans="1:7" ht="78.75">
      <c r="A172" s="25"/>
      <c r="B172" s="31" t="s">
        <v>77</v>
      </c>
      <c r="C172" s="29" t="s">
        <v>11</v>
      </c>
      <c r="D172" s="30"/>
      <c r="E172" s="8" t="s">
        <v>41</v>
      </c>
      <c r="F172" s="28">
        <f>F173</f>
        <v>-295.2</v>
      </c>
      <c r="G172" s="49"/>
    </row>
    <row r="173" spans="1:7" ht="78.75">
      <c r="A173" s="25"/>
      <c r="B173" s="31" t="s">
        <v>77</v>
      </c>
      <c r="C173" s="29" t="s">
        <v>12</v>
      </c>
      <c r="D173" s="30"/>
      <c r="E173" s="8" t="s">
        <v>13</v>
      </c>
      <c r="F173" s="28">
        <f>F174</f>
        <v>-295.2</v>
      </c>
      <c r="G173" s="49"/>
    </row>
    <row r="174" spans="1:7" ht="31.5">
      <c r="A174" s="25"/>
      <c r="B174" s="31" t="s">
        <v>77</v>
      </c>
      <c r="C174" s="29" t="s">
        <v>12</v>
      </c>
      <c r="D174" s="30" t="s">
        <v>15</v>
      </c>
      <c r="E174" s="8" t="s">
        <v>16</v>
      </c>
      <c r="F174" s="28">
        <v>-295.2</v>
      </c>
      <c r="G174" s="49"/>
    </row>
    <row r="175" spans="1:7" ht="15.75">
      <c r="A175" s="32"/>
      <c r="B175" s="33"/>
      <c r="C175" s="32"/>
      <c r="D175" s="32"/>
      <c r="E175" s="34" t="s">
        <v>3</v>
      </c>
      <c r="F175" s="70">
        <f>F8+F50</f>
        <v>5953.199999999993</v>
      </c>
      <c r="G175" s="49"/>
    </row>
    <row r="176" ht="18" customHeight="1">
      <c r="F176" s="2"/>
    </row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</sheetData>
  <sheetProtection/>
  <mergeCells count="3">
    <mergeCell ref="A4:F4"/>
    <mergeCell ref="E2:F2"/>
    <mergeCell ref="E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6"/>
  <sheetViews>
    <sheetView zoomScalePageLayoutView="0" workbookViewId="0" topLeftCell="A67">
      <selection activeCell="I71" sqref="I71"/>
    </sheetView>
  </sheetViews>
  <sheetFormatPr defaultColWidth="9.140625" defaultRowHeight="12.75"/>
  <cols>
    <col min="1" max="1" width="5.00390625" style="1" customWidth="1"/>
    <col min="2" max="2" width="6.57421875" style="1" customWidth="1"/>
    <col min="3" max="3" width="14.421875" style="1" customWidth="1"/>
    <col min="4" max="4" width="6.28125" style="1" customWidth="1"/>
    <col min="5" max="5" width="45.8515625" style="1" customWidth="1"/>
    <col min="6" max="6" width="12.28125" style="1" customWidth="1"/>
    <col min="7" max="7" width="14.28125" style="1" customWidth="1"/>
    <col min="8" max="8" width="10.28125" style="1" customWidth="1"/>
    <col min="9" max="9" width="12.421875" style="1" customWidth="1"/>
    <col min="10" max="16384" width="9.140625" style="1" customWidth="1"/>
  </cols>
  <sheetData>
    <row r="1" spans="6:7" ht="12.75">
      <c r="F1" s="36"/>
      <c r="G1" s="37" t="s">
        <v>163</v>
      </c>
    </row>
    <row r="2" spans="6:7" ht="12.75">
      <c r="F2" s="72" t="s">
        <v>160</v>
      </c>
      <c r="G2" s="72"/>
    </row>
    <row r="3" spans="6:7" ht="12.75">
      <c r="F3" s="73" t="s">
        <v>161</v>
      </c>
      <c r="G3" s="73"/>
    </row>
    <row r="4" spans="1:7" ht="20.25" customHeight="1">
      <c r="A4" s="71" t="s">
        <v>162</v>
      </c>
      <c r="B4" s="71"/>
      <c r="C4" s="71"/>
      <c r="D4" s="71"/>
      <c r="E4" s="71"/>
      <c r="F4" s="71"/>
      <c r="G4" s="71"/>
    </row>
    <row r="6" spans="1:7" ht="19.5" customHeight="1">
      <c r="A6" s="14" t="s">
        <v>4</v>
      </c>
      <c r="B6" s="14" t="s">
        <v>5</v>
      </c>
      <c r="C6" s="14" t="s">
        <v>0</v>
      </c>
      <c r="D6" s="14" t="s">
        <v>1</v>
      </c>
      <c r="E6" s="15" t="s">
        <v>2</v>
      </c>
      <c r="F6" s="14" t="s">
        <v>51</v>
      </c>
      <c r="G6" s="14" t="s">
        <v>147</v>
      </c>
    </row>
    <row r="7" spans="1:9" ht="15">
      <c r="A7" s="14">
        <v>1</v>
      </c>
      <c r="B7" s="14">
        <v>2</v>
      </c>
      <c r="C7" s="14">
        <v>3</v>
      </c>
      <c r="D7" s="14">
        <v>4</v>
      </c>
      <c r="E7" s="15">
        <v>5</v>
      </c>
      <c r="F7" s="14">
        <v>6</v>
      </c>
      <c r="G7" s="14">
        <v>7</v>
      </c>
      <c r="H7" s="16"/>
      <c r="I7" s="17"/>
    </row>
    <row r="8" spans="1:9" ht="47.25">
      <c r="A8" s="9" t="s">
        <v>20</v>
      </c>
      <c r="B8" s="19"/>
      <c r="C8" s="19"/>
      <c r="D8" s="19"/>
      <c r="E8" s="20" t="s">
        <v>25</v>
      </c>
      <c r="F8" s="24">
        <f aca="true" t="shared" si="0" ref="F8:G14">F9</f>
        <v>0</v>
      </c>
      <c r="G8" s="24">
        <f t="shared" si="0"/>
        <v>260</v>
      </c>
      <c r="H8" s="16"/>
      <c r="I8" s="17"/>
    </row>
    <row r="9" spans="1:9" ht="15.75">
      <c r="A9" s="14"/>
      <c r="B9" s="19" t="s">
        <v>118</v>
      </c>
      <c r="C9" s="19"/>
      <c r="D9" s="19"/>
      <c r="E9" s="21" t="s">
        <v>22</v>
      </c>
      <c r="F9" s="4">
        <f t="shared" si="0"/>
        <v>0</v>
      </c>
      <c r="G9" s="4">
        <f>G10+G18</f>
        <v>260</v>
      </c>
      <c r="H9" s="16"/>
      <c r="I9" s="17"/>
    </row>
    <row r="10" spans="1:9" ht="15.75">
      <c r="A10" s="14"/>
      <c r="B10" s="19" t="s">
        <v>119</v>
      </c>
      <c r="C10" s="19"/>
      <c r="D10" s="19"/>
      <c r="E10" s="21" t="s">
        <v>23</v>
      </c>
      <c r="F10" s="4">
        <f>F11+F18</f>
        <v>0</v>
      </c>
      <c r="G10" s="23">
        <f t="shared" si="0"/>
        <v>968.2</v>
      </c>
      <c r="H10" s="16"/>
      <c r="I10" s="17"/>
    </row>
    <row r="11" spans="1:9" ht="47.25">
      <c r="A11" s="14"/>
      <c r="B11" s="19" t="s">
        <v>119</v>
      </c>
      <c r="C11" s="19" t="s">
        <v>91</v>
      </c>
      <c r="D11" s="19"/>
      <c r="E11" s="21" t="s">
        <v>95</v>
      </c>
      <c r="F11" s="4">
        <f t="shared" si="0"/>
        <v>2985</v>
      </c>
      <c r="G11" s="23">
        <f t="shared" si="0"/>
        <v>968.2</v>
      </c>
      <c r="H11" s="16"/>
      <c r="I11" s="17"/>
    </row>
    <row r="12" spans="1:9" ht="47.25">
      <c r="A12" s="14"/>
      <c r="B12" s="19" t="s">
        <v>119</v>
      </c>
      <c r="C12" s="19" t="s">
        <v>93</v>
      </c>
      <c r="D12" s="19"/>
      <c r="E12" s="21" t="s">
        <v>96</v>
      </c>
      <c r="F12" s="4">
        <f t="shared" si="0"/>
        <v>2985</v>
      </c>
      <c r="G12" s="23">
        <f t="shared" si="0"/>
        <v>968.2</v>
      </c>
      <c r="H12" s="16"/>
      <c r="I12" s="17"/>
    </row>
    <row r="13" spans="1:9" ht="47.25">
      <c r="A13" s="14"/>
      <c r="B13" s="19" t="s">
        <v>119</v>
      </c>
      <c r="C13" s="19" t="s">
        <v>92</v>
      </c>
      <c r="D13" s="19"/>
      <c r="E13" s="21" t="s">
        <v>97</v>
      </c>
      <c r="F13" s="4">
        <f>F14+F16</f>
        <v>2985</v>
      </c>
      <c r="G13" s="23">
        <f>G14+G16</f>
        <v>968.2</v>
      </c>
      <c r="H13" s="16"/>
      <c r="I13" s="17"/>
    </row>
    <row r="14" spans="1:9" ht="94.5">
      <c r="A14" s="14"/>
      <c r="B14" s="19" t="s">
        <v>119</v>
      </c>
      <c r="C14" s="19" t="s">
        <v>94</v>
      </c>
      <c r="D14" s="19"/>
      <c r="E14" s="21" t="s">
        <v>98</v>
      </c>
      <c r="F14" s="4">
        <f t="shared" si="0"/>
        <v>0</v>
      </c>
      <c r="G14" s="23">
        <f t="shared" si="0"/>
        <v>260</v>
      </c>
      <c r="H14" s="16"/>
      <c r="I14" s="17"/>
    </row>
    <row r="15" spans="1:9" ht="47.25">
      <c r="A15" s="14"/>
      <c r="B15" s="19" t="s">
        <v>119</v>
      </c>
      <c r="C15" s="19" t="s">
        <v>94</v>
      </c>
      <c r="D15" s="19" t="s">
        <v>21</v>
      </c>
      <c r="E15" s="21" t="s">
        <v>24</v>
      </c>
      <c r="F15" s="4">
        <v>0</v>
      </c>
      <c r="G15" s="23">
        <v>260</v>
      </c>
      <c r="H15" s="18"/>
      <c r="I15" s="17"/>
    </row>
    <row r="16" spans="1:9" ht="78.75">
      <c r="A16" s="14"/>
      <c r="B16" s="26" t="s">
        <v>119</v>
      </c>
      <c r="C16" s="26" t="s">
        <v>140</v>
      </c>
      <c r="D16" s="26"/>
      <c r="E16" s="38" t="s">
        <v>13</v>
      </c>
      <c r="F16" s="4">
        <f>F17</f>
        <v>2985</v>
      </c>
      <c r="G16" s="23">
        <f>G17</f>
        <v>708.2</v>
      </c>
      <c r="H16" s="18"/>
      <c r="I16" s="17"/>
    </row>
    <row r="17" spans="1:9" ht="47.25">
      <c r="A17" s="14"/>
      <c r="B17" s="26" t="s">
        <v>119</v>
      </c>
      <c r="C17" s="26" t="s">
        <v>140</v>
      </c>
      <c r="D17" s="26" t="s">
        <v>21</v>
      </c>
      <c r="E17" s="21" t="s">
        <v>24</v>
      </c>
      <c r="F17" s="4">
        <v>2985</v>
      </c>
      <c r="G17" s="23">
        <v>708.2</v>
      </c>
      <c r="H17" s="18"/>
      <c r="I17" s="17"/>
    </row>
    <row r="18" spans="1:9" ht="78.75">
      <c r="A18" s="14"/>
      <c r="B18" s="26" t="s">
        <v>119</v>
      </c>
      <c r="C18" s="29" t="s">
        <v>11</v>
      </c>
      <c r="D18" s="30"/>
      <c r="E18" s="8" t="s">
        <v>41</v>
      </c>
      <c r="F18" s="4">
        <f>F19</f>
        <v>-2985</v>
      </c>
      <c r="G18" s="23">
        <f>G19</f>
        <v>-708.2</v>
      </c>
      <c r="H18" s="18"/>
      <c r="I18" s="17"/>
    </row>
    <row r="19" spans="1:9" ht="78.75">
      <c r="A19" s="14"/>
      <c r="B19" s="26" t="s">
        <v>119</v>
      </c>
      <c r="C19" s="29" t="s">
        <v>12</v>
      </c>
      <c r="D19" s="30"/>
      <c r="E19" s="8" t="s">
        <v>13</v>
      </c>
      <c r="F19" s="4">
        <f>F20</f>
        <v>-2985</v>
      </c>
      <c r="G19" s="23">
        <f>G20</f>
        <v>-708.2</v>
      </c>
      <c r="H19" s="18"/>
      <c r="I19" s="17"/>
    </row>
    <row r="20" spans="1:9" ht="47.25">
      <c r="A20" s="14"/>
      <c r="B20" s="26" t="s">
        <v>119</v>
      </c>
      <c r="C20" s="29" t="s">
        <v>12</v>
      </c>
      <c r="D20" s="30" t="s">
        <v>21</v>
      </c>
      <c r="E20" s="8" t="s">
        <v>24</v>
      </c>
      <c r="F20" s="4">
        <v>-2985</v>
      </c>
      <c r="G20" s="23">
        <v>-708.2</v>
      </c>
      <c r="H20" s="18"/>
      <c r="I20" s="17"/>
    </row>
    <row r="21" spans="1:9" ht="15.75">
      <c r="A21" s="14"/>
      <c r="B21" s="26" t="s">
        <v>121</v>
      </c>
      <c r="C21" s="29"/>
      <c r="D21" s="30"/>
      <c r="E21" s="8" t="s">
        <v>90</v>
      </c>
      <c r="F21" s="4">
        <f>F22+F27</f>
        <v>0</v>
      </c>
      <c r="G21" s="23">
        <f>G22+G27</f>
        <v>0</v>
      </c>
      <c r="H21" s="18"/>
      <c r="I21" s="17"/>
    </row>
    <row r="22" spans="1:9" ht="47.25">
      <c r="A22" s="14"/>
      <c r="B22" s="26" t="s">
        <v>121</v>
      </c>
      <c r="C22" s="26" t="s">
        <v>91</v>
      </c>
      <c r="D22" s="26"/>
      <c r="E22" s="21" t="s">
        <v>95</v>
      </c>
      <c r="F22" s="4">
        <f aca="true" t="shared" si="1" ref="F22:G25">F23</f>
        <v>3452.9</v>
      </c>
      <c r="G22" s="23">
        <f t="shared" si="1"/>
        <v>2030</v>
      </c>
      <c r="H22" s="18"/>
      <c r="I22" s="17"/>
    </row>
    <row r="23" spans="1:9" ht="63">
      <c r="A23" s="14"/>
      <c r="B23" s="26" t="s">
        <v>121</v>
      </c>
      <c r="C23" s="26" t="s">
        <v>99</v>
      </c>
      <c r="D23" s="26"/>
      <c r="E23" s="21" t="s">
        <v>102</v>
      </c>
      <c r="F23" s="4">
        <f t="shared" si="1"/>
        <v>3452.9</v>
      </c>
      <c r="G23" s="23">
        <f t="shared" si="1"/>
        <v>2030</v>
      </c>
      <c r="H23" s="18"/>
      <c r="I23" s="17"/>
    </row>
    <row r="24" spans="1:9" ht="47.25">
      <c r="A24" s="14"/>
      <c r="B24" s="26" t="s">
        <v>121</v>
      </c>
      <c r="C24" s="26" t="s">
        <v>100</v>
      </c>
      <c r="D24" s="26"/>
      <c r="E24" s="21" t="s">
        <v>97</v>
      </c>
      <c r="F24" s="4">
        <f t="shared" si="1"/>
        <v>3452.9</v>
      </c>
      <c r="G24" s="23">
        <f t="shared" si="1"/>
        <v>2030</v>
      </c>
      <c r="H24" s="18"/>
      <c r="I24" s="17"/>
    </row>
    <row r="25" spans="1:9" ht="78.75">
      <c r="A25" s="14"/>
      <c r="B25" s="26" t="s">
        <v>121</v>
      </c>
      <c r="C25" s="26" t="s">
        <v>141</v>
      </c>
      <c r="D25" s="26"/>
      <c r="E25" s="38" t="s">
        <v>13</v>
      </c>
      <c r="F25" s="4">
        <f t="shared" si="1"/>
        <v>3452.9</v>
      </c>
      <c r="G25" s="23">
        <f t="shared" si="1"/>
        <v>2030</v>
      </c>
      <c r="H25" s="18"/>
      <c r="I25" s="17"/>
    </row>
    <row r="26" spans="1:9" ht="47.25">
      <c r="A26" s="14"/>
      <c r="B26" s="26" t="s">
        <v>121</v>
      </c>
      <c r="C26" s="26" t="s">
        <v>141</v>
      </c>
      <c r="D26" s="26" t="s">
        <v>21</v>
      </c>
      <c r="E26" s="21" t="s">
        <v>24</v>
      </c>
      <c r="F26" s="4">
        <v>3452.9</v>
      </c>
      <c r="G26" s="23">
        <v>2030</v>
      </c>
      <c r="H26" s="18"/>
      <c r="I26" s="17"/>
    </row>
    <row r="27" spans="1:9" ht="78.75">
      <c r="A27" s="14"/>
      <c r="B27" s="26" t="s">
        <v>121</v>
      </c>
      <c r="C27" s="29" t="s">
        <v>11</v>
      </c>
      <c r="D27" s="30"/>
      <c r="E27" s="8" t="s">
        <v>41</v>
      </c>
      <c r="F27" s="4">
        <f>F28</f>
        <v>-3452.9</v>
      </c>
      <c r="G27" s="23">
        <f>G28</f>
        <v>-2030</v>
      </c>
      <c r="H27" s="18"/>
      <c r="I27" s="17"/>
    </row>
    <row r="28" spans="1:9" ht="78.75">
      <c r="A28" s="14"/>
      <c r="B28" s="26" t="s">
        <v>121</v>
      </c>
      <c r="C28" s="29" t="s">
        <v>12</v>
      </c>
      <c r="D28" s="30"/>
      <c r="E28" s="8" t="s">
        <v>13</v>
      </c>
      <c r="F28" s="4">
        <f>F29</f>
        <v>-3452.9</v>
      </c>
      <c r="G28" s="23">
        <f>G29</f>
        <v>-2030</v>
      </c>
      <c r="H28" s="18"/>
      <c r="I28" s="17"/>
    </row>
    <row r="29" spans="1:9" ht="47.25">
      <c r="A29" s="14"/>
      <c r="B29" s="26" t="s">
        <v>121</v>
      </c>
      <c r="C29" s="29" t="s">
        <v>12</v>
      </c>
      <c r="D29" s="30" t="s">
        <v>21</v>
      </c>
      <c r="E29" s="8" t="s">
        <v>24</v>
      </c>
      <c r="F29" s="4">
        <v>-3452.9</v>
      </c>
      <c r="G29" s="23">
        <v>-2030</v>
      </c>
      <c r="H29" s="18"/>
      <c r="I29" s="17"/>
    </row>
    <row r="30" spans="1:9" ht="15.75">
      <c r="A30" s="14"/>
      <c r="B30" s="26" t="s">
        <v>120</v>
      </c>
      <c r="C30" s="29"/>
      <c r="D30" s="30"/>
      <c r="E30" s="21" t="s">
        <v>26</v>
      </c>
      <c r="F30" s="4">
        <f>F31</f>
        <v>0</v>
      </c>
      <c r="G30" s="23">
        <f>G31+G36</f>
        <v>0</v>
      </c>
      <c r="H30" s="18"/>
      <c r="I30" s="17"/>
    </row>
    <row r="31" spans="1:9" ht="47.25">
      <c r="A31" s="14"/>
      <c r="B31" s="26" t="s">
        <v>120</v>
      </c>
      <c r="C31" s="29" t="s">
        <v>91</v>
      </c>
      <c r="D31" s="30"/>
      <c r="E31" s="21" t="s">
        <v>95</v>
      </c>
      <c r="F31" s="4">
        <f>F32</f>
        <v>0</v>
      </c>
      <c r="G31" s="23">
        <f>G32</f>
        <v>1427.1</v>
      </c>
      <c r="H31" s="18"/>
      <c r="I31" s="17"/>
    </row>
    <row r="32" spans="1:9" ht="47.25">
      <c r="A32" s="14"/>
      <c r="B32" s="26" t="s">
        <v>120</v>
      </c>
      <c r="C32" s="29" t="s">
        <v>143</v>
      </c>
      <c r="D32" s="30"/>
      <c r="E32" s="38" t="s">
        <v>146</v>
      </c>
      <c r="F32" s="4">
        <f>F33</f>
        <v>0</v>
      </c>
      <c r="G32" s="23">
        <f>G33</f>
        <v>1427.1</v>
      </c>
      <c r="H32" s="18"/>
      <c r="I32" s="17"/>
    </row>
    <row r="33" spans="1:9" ht="47.25">
      <c r="A33" s="14"/>
      <c r="B33" s="26" t="s">
        <v>120</v>
      </c>
      <c r="C33" s="29" t="s">
        <v>144</v>
      </c>
      <c r="D33" s="30"/>
      <c r="E33" s="21" t="s">
        <v>97</v>
      </c>
      <c r="F33" s="4">
        <f>F34</f>
        <v>0</v>
      </c>
      <c r="G33" s="23">
        <f>G34</f>
        <v>1427.1</v>
      </c>
      <c r="H33" s="18"/>
      <c r="I33" s="17"/>
    </row>
    <row r="34" spans="1:9" ht="78.75">
      <c r="A34" s="14"/>
      <c r="B34" s="26" t="s">
        <v>120</v>
      </c>
      <c r="C34" s="26" t="s">
        <v>145</v>
      </c>
      <c r="D34" s="26"/>
      <c r="E34" s="38" t="s">
        <v>13</v>
      </c>
      <c r="F34" s="4">
        <f>F35</f>
        <v>0</v>
      </c>
      <c r="G34" s="23">
        <f>G35</f>
        <v>1427.1</v>
      </c>
      <c r="H34" s="18"/>
      <c r="I34" s="17"/>
    </row>
    <row r="35" spans="1:9" ht="47.25">
      <c r="A35" s="14"/>
      <c r="B35" s="26" t="s">
        <v>120</v>
      </c>
      <c r="C35" s="26" t="s">
        <v>145</v>
      </c>
      <c r="D35" s="26" t="s">
        <v>21</v>
      </c>
      <c r="E35" s="21" t="s">
        <v>24</v>
      </c>
      <c r="F35" s="4">
        <v>0</v>
      </c>
      <c r="G35" s="23">
        <v>1427.1</v>
      </c>
      <c r="H35" s="18"/>
      <c r="I35" s="17"/>
    </row>
    <row r="36" spans="1:9" ht="78.75">
      <c r="A36" s="14"/>
      <c r="B36" s="26" t="s">
        <v>120</v>
      </c>
      <c r="C36" s="29" t="s">
        <v>11</v>
      </c>
      <c r="D36" s="30"/>
      <c r="E36" s="8" t="s">
        <v>41</v>
      </c>
      <c r="F36" s="4">
        <f>F37</f>
        <v>0</v>
      </c>
      <c r="G36" s="23">
        <f>G37</f>
        <v>-1427.1</v>
      </c>
      <c r="H36" s="18"/>
      <c r="I36" s="17"/>
    </row>
    <row r="37" spans="1:9" ht="78.75">
      <c r="A37" s="14"/>
      <c r="B37" s="26" t="s">
        <v>120</v>
      </c>
      <c r="C37" s="29" t="s">
        <v>12</v>
      </c>
      <c r="D37" s="30"/>
      <c r="E37" s="8" t="s">
        <v>13</v>
      </c>
      <c r="F37" s="4">
        <f>F38</f>
        <v>0</v>
      </c>
      <c r="G37" s="23">
        <f>G38</f>
        <v>-1427.1</v>
      </c>
      <c r="H37" s="18"/>
      <c r="I37" s="17"/>
    </row>
    <row r="38" spans="1:9" ht="47.25">
      <c r="A38" s="14"/>
      <c r="B38" s="26" t="s">
        <v>120</v>
      </c>
      <c r="C38" s="29" t="s">
        <v>12</v>
      </c>
      <c r="D38" s="30" t="s">
        <v>21</v>
      </c>
      <c r="E38" s="8" t="s">
        <v>24</v>
      </c>
      <c r="F38" s="4">
        <v>0</v>
      </c>
      <c r="G38" s="23">
        <v>-1427.1</v>
      </c>
      <c r="H38" s="18"/>
      <c r="I38" s="17"/>
    </row>
    <row r="39" spans="1:9" ht="31.5">
      <c r="A39" s="9" t="s">
        <v>14</v>
      </c>
      <c r="B39" s="3"/>
      <c r="C39" s="5"/>
      <c r="D39" s="6"/>
      <c r="E39" s="35" t="s">
        <v>18</v>
      </c>
      <c r="F39" s="7">
        <f>F47+F75+F54</f>
        <v>99228.20000000001</v>
      </c>
      <c r="G39" s="7">
        <f>G47+G75+G54+G40</f>
        <v>-96922.7</v>
      </c>
      <c r="H39" s="16"/>
      <c r="I39" s="17"/>
    </row>
    <row r="40" spans="1:9" ht="15.75">
      <c r="A40" s="9"/>
      <c r="B40" s="3" t="s">
        <v>128</v>
      </c>
      <c r="C40" s="5"/>
      <c r="D40" s="6"/>
      <c r="E40" s="8" t="s">
        <v>7</v>
      </c>
      <c r="F40" s="4">
        <v>0</v>
      </c>
      <c r="G40" s="4">
        <f aca="true" t="shared" si="2" ref="G40:G45">G41</f>
        <v>14.4</v>
      </c>
      <c r="H40" s="16"/>
      <c r="I40" s="17"/>
    </row>
    <row r="41" spans="1:9" ht="78" customHeight="1">
      <c r="A41" s="9"/>
      <c r="B41" s="3" t="s">
        <v>154</v>
      </c>
      <c r="C41" s="5"/>
      <c r="D41" s="6"/>
      <c r="E41" s="8" t="s">
        <v>157</v>
      </c>
      <c r="F41" s="4">
        <v>0</v>
      </c>
      <c r="G41" s="4">
        <f t="shared" si="2"/>
        <v>14.4</v>
      </c>
      <c r="H41" s="16"/>
      <c r="I41" s="17"/>
    </row>
    <row r="42" spans="1:9" ht="47.25">
      <c r="A42" s="9"/>
      <c r="B42" s="3" t="s">
        <v>154</v>
      </c>
      <c r="C42" s="5" t="s">
        <v>28</v>
      </c>
      <c r="D42" s="6"/>
      <c r="E42" s="8" t="s">
        <v>27</v>
      </c>
      <c r="F42" s="4">
        <v>0</v>
      </c>
      <c r="G42" s="4">
        <f t="shared" si="2"/>
        <v>14.4</v>
      </c>
      <c r="H42" s="16"/>
      <c r="I42" s="17"/>
    </row>
    <row r="43" spans="1:9" ht="63">
      <c r="A43" s="9"/>
      <c r="B43" s="3" t="s">
        <v>123</v>
      </c>
      <c r="C43" s="5" t="s">
        <v>148</v>
      </c>
      <c r="D43" s="6"/>
      <c r="E43" s="8" t="s">
        <v>153</v>
      </c>
      <c r="F43" s="4">
        <v>0</v>
      </c>
      <c r="G43" s="4">
        <f t="shared" si="2"/>
        <v>14.4</v>
      </c>
      <c r="H43" s="16"/>
      <c r="I43" s="17"/>
    </row>
    <row r="44" spans="1:9" ht="63">
      <c r="A44" s="9"/>
      <c r="B44" s="3" t="s">
        <v>154</v>
      </c>
      <c r="C44" s="5" t="s">
        <v>149</v>
      </c>
      <c r="D44" s="6"/>
      <c r="E44" s="8" t="s">
        <v>152</v>
      </c>
      <c r="F44" s="4">
        <v>0</v>
      </c>
      <c r="G44" s="4">
        <f t="shared" si="2"/>
        <v>14.4</v>
      </c>
      <c r="H44" s="16"/>
      <c r="I44" s="17"/>
    </row>
    <row r="45" spans="1:9" ht="78.75">
      <c r="A45" s="9"/>
      <c r="B45" s="3" t="s">
        <v>154</v>
      </c>
      <c r="C45" s="5" t="s">
        <v>150</v>
      </c>
      <c r="D45" s="6"/>
      <c r="E45" s="8" t="s">
        <v>151</v>
      </c>
      <c r="F45" s="4">
        <v>0</v>
      </c>
      <c r="G45" s="4">
        <f t="shared" si="2"/>
        <v>14.4</v>
      </c>
      <c r="H45" s="16"/>
      <c r="I45" s="17"/>
    </row>
    <row r="46" spans="1:9" ht="94.5">
      <c r="A46" s="9"/>
      <c r="B46" s="3" t="s">
        <v>154</v>
      </c>
      <c r="C46" s="5" t="s">
        <v>150</v>
      </c>
      <c r="D46" s="6" t="s">
        <v>155</v>
      </c>
      <c r="E46" s="8" t="s">
        <v>156</v>
      </c>
      <c r="F46" s="4">
        <v>0</v>
      </c>
      <c r="G46" s="4">
        <v>14.4</v>
      </c>
      <c r="H46" s="18"/>
      <c r="I46" s="17"/>
    </row>
    <row r="47" spans="1:9" ht="15.75">
      <c r="A47" s="9"/>
      <c r="B47" s="3" t="s">
        <v>126</v>
      </c>
      <c r="C47" s="5"/>
      <c r="D47" s="6"/>
      <c r="E47" s="8" t="s">
        <v>17</v>
      </c>
      <c r="F47" s="4">
        <f aca="true" t="shared" si="3" ref="F47:G49">F48</f>
        <v>23.3</v>
      </c>
      <c r="G47" s="4">
        <f t="shared" si="3"/>
        <v>0</v>
      </c>
      <c r="H47" s="16"/>
      <c r="I47" s="17"/>
    </row>
    <row r="48" spans="1:9" ht="15.75">
      <c r="A48" s="9"/>
      <c r="B48" s="3" t="s">
        <v>127</v>
      </c>
      <c r="C48" s="5"/>
      <c r="D48" s="6"/>
      <c r="E48" s="8" t="s">
        <v>67</v>
      </c>
      <c r="F48" s="4">
        <f>F49</f>
        <v>23.3</v>
      </c>
      <c r="G48" s="4">
        <f t="shared" si="3"/>
        <v>0</v>
      </c>
      <c r="H48" s="16"/>
      <c r="I48" s="17"/>
    </row>
    <row r="49" spans="1:9" ht="47.25">
      <c r="A49" s="9"/>
      <c r="B49" s="3" t="s">
        <v>127</v>
      </c>
      <c r="C49" s="5" t="s">
        <v>68</v>
      </c>
      <c r="D49" s="6"/>
      <c r="E49" s="8" t="s">
        <v>72</v>
      </c>
      <c r="F49" s="4">
        <f>F50</f>
        <v>23.3</v>
      </c>
      <c r="G49" s="4">
        <f t="shared" si="3"/>
        <v>0</v>
      </c>
      <c r="H49" s="16"/>
      <c r="I49" s="17"/>
    </row>
    <row r="50" spans="1:9" ht="53.25" customHeight="1">
      <c r="A50" s="9"/>
      <c r="B50" s="3" t="s">
        <v>127</v>
      </c>
      <c r="C50" s="5" t="s">
        <v>69</v>
      </c>
      <c r="D50" s="6"/>
      <c r="E50" s="8" t="s">
        <v>73</v>
      </c>
      <c r="F50" s="4">
        <f>F51</f>
        <v>23.3</v>
      </c>
      <c r="G50" s="4">
        <v>0</v>
      </c>
      <c r="H50" s="16"/>
      <c r="I50" s="17"/>
    </row>
    <row r="51" spans="1:9" ht="63">
      <c r="A51" s="9"/>
      <c r="B51" s="3" t="s">
        <v>66</v>
      </c>
      <c r="C51" s="5" t="s">
        <v>70</v>
      </c>
      <c r="D51" s="6"/>
      <c r="E51" s="8" t="s">
        <v>74</v>
      </c>
      <c r="F51" s="4">
        <f>F53</f>
        <v>23.3</v>
      </c>
      <c r="G51" s="4">
        <v>0</v>
      </c>
      <c r="H51" s="16"/>
      <c r="I51" s="17"/>
    </row>
    <row r="52" spans="1:9" ht="66.75" customHeight="1">
      <c r="A52" s="9"/>
      <c r="B52" s="3" t="s">
        <v>127</v>
      </c>
      <c r="C52" s="5" t="s">
        <v>71</v>
      </c>
      <c r="D52" s="6"/>
      <c r="E52" s="8" t="s">
        <v>75</v>
      </c>
      <c r="F52" s="4">
        <f>F53</f>
        <v>23.3</v>
      </c>
      <c r="G52" s="4">
        <v>0</v>
      </c>
      <c r="H52" s="16"/>
      <c r="I52" s="17"/>
    </row>
    <row r="53" spans="1:9" ht="47.25">
      <c r="A53" s="9"/>
      <c r="B53" s="3" t="s">
        <v>127</v>
      </c>
      <c r="C53" s="5" t="s">
        <v>71</v>
      </c>
      <c r="D53" s="6" t="s">
        <v>15</v>
      </c>
      <c r="E53" s="8" t="s">
        <v>16</v>
      </c>
      <c r="F53" s="4">
        <v>23.3</v>
      </c>
      <c r="G53" s="4">
        <v>0</v>
      </c>
      <c r="H53" s="18"/>
      <c r="I53" s="17"/>
    </row>
    <row r="54" spans="1:9" ht="15.75">
      <c r="A54" s="9"/>
      <c r="B54" s="3" t="s">
        <v>56</v>
      </c>
      <c r="C54" s="5"/>
      <c r="D54" s="6"/>
      <c r="E54" s="22" t="s">
        <v>19</v>
      </c>
      <c r="F54" s="4">
        <f aca="true" t="shared" si="4" ref="F54:G57">F55</f>
        <v>98152.40000000001</v>
      </c>
      <c r="G54" s="4">
        <f t="shared" si="4"/>
        <v>-97708.29999999999</v>
      </c>
      <c r="H54" s="18"/>
      <c r="I54" s="17"/>
    </row>
    <row r="55" spans="1:9" ht="15.75">
      <c r="A55" s="9"/>
      <c r="B55" s="3" t="s">
        <v>55</v>
      </c>
      <c r="C55" s="5"/>
      <c r="D55" s="6"/>
      <c r="E55" s="22" t="s">
        <v>65</v>
      </c>
      <c r="F55" s="4">
        <f t="shared" si="4"/>
        <v>98152.40000000001</v>
      </c>
      <c r="G55" s="4">
        <f t="shared" si="4"/>
        <v>-97708.29999999999</v>
      </c>
      <c r="H55" s="18"/>
      <c r="I55" s="17"/>
    </row>
    <row r="56" spans="1:9" ht="47.25">
      <c r="A56" s="9"/>
      <c r="B56" s="3" t="s">
        <v>55</v>
      </c>
      <c r="C56" s="5" t="s">
        <v>103</v>
      </c>
      <c r="D56" s="6"/>
      <c r="E56" s="22" t="s">
        <v>110</v>
      </c>
      <c r="F56" s="4">
        <f t="shared" si="4"/>
        <v>98152.40000000001</v>
      </c>
      <c r="G56" s="4">
        <f t="shared" si="4"/>
        <v>-97708.29999999999</v>
      </c>
      <c r="H56" s="18"/>
      <c r="I56" s="17"/>
    </row>
    <row r="57" spans="1:9" ht="47.25">
      <c r="A57" s="9"/>
      <c r="B57" s="3" t="s">
        <v>55</v>
      </c>
      <c r="C57" s="5" t="s">
        <v>104</v>
      </c>
      <c r="D57" s="6"/>
      <c r="E57" s="22" t="s">
        <v>111</v>
      </c>
      <c r="F57" s="4">
        <f t="shared" si="4"/>
        <v>98152.40000000001</v>
      </c>
      <c r="G57" s="4">
        <f t="shared" si="4"/>
        <v>-97708.29999999999</v>
      </c>
      <c r="H57" s="18"/>
      <c r="I57" s="17"/>
    </row>
    <row r="58" spans="1:9" ht="126">
      <c r="A58" s="9"/>
      <c r="B58" s="3" t="s">
        <v>55</v>
      </c>
      <c r="C58" s="5" t="s">
        <v>134</v>
      </c>
      <c r="D58" s="6"/>
      <c r="E58" s="22" t="s">
        <v>135</v>
      </c>
      <c r="F58" s="4">
        <f>F59+F61</f>
        <v>98152.40000000001</v>
      </c>
      <c r="G58" s="4">
        <f>G59+G61</f>
        <v>-97708.29999999999</v>
      </c>
      <c r="H58" s="18"/>
      <c r="I58" s="17"/>
    </row>
    <row r="59" spans="1:9" ht="47.25">
      <c r="A59" s="9"/>
      <c r="B59" s="3" t="s">
        <v>55</v>
      </c>
      <c r="C59" s="5" t="s">
        <v>136</v>
      </c>
      <c r="D59" s="6"/>
      <c r="E59" s="22" t="s">
        <v>137</v>
      </c>
      <c r="F59" s="4">
        <f>F60</f>
        <v>93244.8</v>
      </c>
      <c r="G59" s="4">
        <f>G60</f>
        <v>-92822.9</v>
      </c>
      <c r="H59" s="18"/>
      <c r="I59" s="17"/>
    </row>
    <row r="60" spans="1:9" ht="47.25">
      <c r="A60" s="9"/>
      <c r="B60" s="3" t="s">
        <v>55</v>
      </c>
      <c r="C60" s="5" t="s">
        <v>136</v>
      </c>
      <c r="D60" s="6" t="s">
        <v>108</v>
      </c>
      <c r="E60" s="22" t="s">
        <v>109</v>
      </c>
      <c r="F60" s="4">
        <v>93244.8</v>
      </c>
      <c r="G60" s="4">
        <v>-92822.9</v>
      </c>
      <c r="H60" s="18"/>
      <c r="I60" s="17"/>
    </row>
    <row r="61" spans="1:9" ht="47.25">
      <c r="A61" s="9"/>
      <c r="B61" s="3" t="s">
        <v>55</v>
      </c>
      <c r="C61" s="5" t="s">
        <v>138</v>
      </c>
      <c r="D61" s="6"/>
      <c r="E61" s="8" t="s">
        <v>139</v>
      </c>
      <c r="F61" s="4">
        <f>F62</f>
        <v>4907.6</v>
      </c>
      <c r="G61" s="4">
        <f>G62</f>
        <v>-4885.4</v>
      </c>
      <c r="H61" s="18"/>
      <c r="I61" s="17"/>
    </row>
    <row r="62" spans="1:9" ht="47.25">
      <c r="A62" s="9"/>
      <c r="B62" s="3" t="s">
        <v>55</v>
      </c>
      <c r="C62" s="5" t="s">
        <v>138</v>
      </c>
      <c r="D62" s="6" t="s">
        <v>108</v>
      </c>
      <c r="E62" s="22" t="s">
        <v>109</v>
      </c>
      <c r="F62" s="4">
        <v>4907.6</v>
      </c>
      <c r="G62" s="4">
        <v>-4885.4</v>
      </c>
      <c r="H62" s="18"/>
      <c r="I62" s="17"/>
    </row>
    <row r="63" spans="1:9" ht="15.75">
      <c r="A63" s="9"/>
      <c r="B63" s="3" t="s">
        <v>124</v>
      </c>
      <c r="C63" s="5"/>
      <c r="D63" s="6"/>
      <c r="E63" s="8" t="s">
        <v>44</v>
      </c>
      <c r="F63" s="4">
        <f>F64</f>
        <v>0</v>
      </c>
      <c r="G63" s="4">
        <f>G64</f>
        <v>0</v>
      </c>
      <c r="H63" s="18"/>
      <c r="I63" s="17"/>
    </row>
    <row r="64" spans="1:9" ht="15.75">
      <c r="A64" s="9"/>
      <c r="B64" s="3" t="s">
        <v>125</v>
      </c>
      <c r="C64" s="5"/>
      <c r="D64" s="6"/>
      <c r="E64" s="8" t="s">
        <v>45</v>
      </c>
      <c r="F64" s="4">
        <f>F65+F71</f>
        <v>0</v>
      </c>
      <c r="G64" s="4">
        <f>G65+G71</f>
        <v>0</v>
      </c>
      <c r="H64" s="18"/>
      <c r="I64" s="17"/>
    </row>
    <row r="65" spans="1:9" ht="47.25">
      <c r="A65" s="9"/>
      <c r="B65" s="3" t="s">
        <v>125</v>
      </c>
      <c r="C65" s="29" t="s">
        <v>80</v>
      </c>
      <c r="D65" s="30"/>
      <c r="E65" s="8" t="s">
        <v>84</v>
      </c>
      <c r="F65" s="4">
        <f aca="true" t="shared" si="5" ref="F65:G67">F66</f>
        <v>423.7</v>
      </c>
      <c r="G65" s="4">
        <f t="shared" si="5"/>
        <v>984.2</v>
      </c>
      <c r="H65" s="18"/>
      <c r="I65" s="17"/>
    </row>
    <row r="66" spans="1:9" ht="31.5">
      <c r="A66" s="9"/>
      <c r="B66" s="3" t="s">
        <v>125</v>
      </c>
      <c r="C66" s="29" t="s">
        <v>81</v>
      </c>
      <c r="D66" s="30"/>
      <c r="E66" s="8" t="s">
        <v>85</v>
      </c>
      <c r="F66" s="4">
        <f t="shared" si="5"/>
        <v>423.7</v>
      </c>
      <c r="G66" s="4">
        <f t="shared" si="5"/>
        <v>984.2</v>
      </c>
      <c r="H66" s="18"/>
      <c r="I66" s="17"/>
    </row>
    <row r="67" spans="1:9" ht="94.5">
      <c r="A67" s="9"/>
      <c r="B67" s="3" t="s">
        <v>125</v>
      </c>
      <c r="C67" s="29" t="s">
        <v>131</v>
      </c>
      <c r="D67" s="30"/>
      <c r="E67" s="8" t="s">
        <v>133</v>
      </c>
      <c r="F67" s="4">
        <f t="shared" si="5"/>
        <v>423.7</v>
      </c>
      <c r="G67" s="4">
        <f t="shared" si="5"/>
        <v>984.2</v>
      </c>
      <c r="H67" s="18"/>
      <c r="I67" s="17"/>
    </row>
    <row r="68" spans="1:9" ht="78.75">
      <c r="A68" s="9"/>
      <c r="B68" s="3" t="s">
        <v>125</v>
      </c>
      <c r="C68" s="29" t="s">
        <v>132</v>
      </c>
      <c r="D68" s="30"/>
      <c r="E68" s="8" t="s">
        <v>13</v>
      </c>
      <c r="F68" s="4">
        <f>F69+F70</f>
        <v>423.7</v>
      </c>
      <c r="G68" s="4">
        <f>G69+G70</f>
        <v>984.2</v>
      </c>
      <c r="H68" s="18"/>
      <c r="I68" s="17"/>
    </row>
    <row r="69" spans="1:9" ht="47.25">
      <c r="A69" s="9"/>
      <c r="B69" s="3" t="s">
        <v>125</v>
      </c>
      <c r="C69" s="29" t="s">
        <v>132</v>
      </c>
      <c r="D69" s="30" t="s">
        <v>15</v>
      </c>
      <c r="E69" s="8" t="s">
        <v>16</v>
      </c>
      <c r="F69" s="4">
        <v>0</v>
      </c>
      <c r="G69" s="4">
        <v>984.2</v>
      </c>
      <c r="H69" s="18"/>
      <c r="I69" s="17"/>
    </row>
    <row r="70" spans="1:9" ht="47.25">
      <c r="A70" s="9"/>
      <c r="B70" s="3" t="s">
        <v>125</v>
      </c>
      <c r="C70" s="29" t="s">
        <v>132</v>
      </c>
      <c r="D70" s="30" t="s">
        <v>21</v>
      </c>
      <c r="E70" s="8" t="s">
        <v>24</v>
      </c>
      <c r="F70" s="4">
        <v>423.7</v>
      </c>
      <c r="G70" s="4">
        <v>0</v>
      </c>
      <c r="H70" s="18"/>
      <c r="I70" s="17"/>
    </row>
    <row r="71" spans="1:9" ht="78.75">
      <c r="A71" s="9"/>
      <c r="B71" s="3" t="s">
        <v>125</v>
      </c>
      <c r="C71" s="29" t="s">
        <v>11</v>
      </c>
      <c r="D71" s="30"/>
      <c r="E71" s="8" t="s">
        <v>41</v>
      </c>
      <c r="F71" s="4">
        <f>F72</f>
        <v>-423.7</v>
      </c>
      <c r="G71" s="4">
        <f>G72</f>
        <v>-984.2</v>
      </c>
      <c r="H71" s="18"/>
      <c r="I71" s="17"/>
    </row>
    <row r="72" spans="1:9" ht="78.75">
      <c r="A72" s="9"/>
      <c r="B72" s="3" t="s">
        <v>125</v>
      </c>
      <c r="C72" s="29" t="s">
        <v>12</v>
      </c>
      <c r="D72" s="30"/>
      <c r="E72" s="8" t="s">
        <v>13</v>
      </c>
      <c r="F72" s="4">
        <f>F73+F74</f>
        <v>-423.7</v>
      </c>
      <c r="G72" s="4">
        <f>G73+G74</f>
        <v>-984.2</v>
      </c>
      <c r="H72" s="18"/>
      <c r="I72" s="17"/>
    </row>
    <row r="73" spans="1:9" ht="47.25">
      <c r="A73" s="9"/>
      <c r="B73" s="3" t="s">
        <v>125</v>
      </c>
      <c r="C73" s="29" t="s">
        <v>12</v>
      </c>
      <c r="D73" s="30" t="s">
        <v>15</v>
      </c>
      <c r="E73" s="8" t="s">
        <v>16</v>
      </c>
      <c r="F73" s="4">
        <v>0</v>
      </c>
      <c r="G73" s="4">
        <v>-984.2</v>
      </c>
      <c r="H73" s="18"/>
      <c r="I73" s="17"/>
    </row>
    <row r="74" spans="1:9" ht="47.25">
      <c r="A74" s="9"/>
      <c r="B74" s="3" t="s">
        <v>125</v>
      </c>
      <c r="C74" s="29" t="s">
        <v>12</v>
      </c>
      <c r="D74" s="30" t="s">
        <v>21</v>
      </c>
      <c r="E74" s="8" t="s">
        <v>24</v>
      </c>
      <c r="F74" s="4">
        <v>-423.7</v>
      </c>
      <c r="G74" s="4">
        <v>0</v>
      </c>
      <c r="H74" s="18"/>
      <c r="I74" s="17"/>
    </row>
    <row r="75" spans="1:9" ht="15.75">
      <c r="A75" s="9"/>
      <c r="B75" s="3" t="s">
        <v>122</v>
      </c>
      <c r="C75" s="5"/>
      <c r="D75" s="6"/>
      <c r="E75" s="8" t="s">
        <v>39</v>
      </c>
      <c r="F75" s="4">
        <f>F76</f>
        <v>1052.5</v>
      </c>
      <c r="G75" s="4">
        <f>G76</f>
        <v>771.2</v>
      </c>
      <c r="H75" s="16"/>
      <c r="I75" s="17"/>
    </row>
    <row r="76" spans="1:9" ht="15.75">
      <c r="A76" s="9"/>
      <c r="B76" s="3" t="s">
        <v>123</v>
      </c>
      <c r="C76" s="5"/>
      <c r="D76" s="6"/>
      <c r="E76" s="8" t="s">
        <v>40</v>
      </c>
      <c r="F76" s="4">
        <f>F77+F88</f>
        <v>1052.5</v>
      </c>
      <c r="G76" s="4">
        <f>G77+G88</f>
        <v>771.2</v>
      </c>
      <c r="H76" s="16"/>
      <c r="I76" s="17"/>
    </row>
    <row r="77" spans="1:9" ht="47.25">
      <c r="A77" s="9"/>
      <c r="B77" s="3" t="s">
        <v>123</v>
      </c>
      <c r="C77" s="5" t="s">
        <v>28</v>
      </c>
      <c r="D77" s="6"/>
      <c r="E77" s="8" t="s">
        <v>27</v>
      </c>
      <c r="F77" s="4">
        <f>F82</f>
        <v>949.8</v>
      </c>
      <c r="G77" s="4">
        <f>G82+G78</f>
        <v>771.2</v>
      </c>
      <c r="H77" s="16"/>
      <c r="I77" s="17"/>
    </row>
    <row r="78" spans="1:9" ht="63">
      <c r="A78" s="9"/>
      <c r="B78" s="3" t="s">
        <v>123</v>
      </c>
      <c r="C78" s="5" t="s">
        <v>148</v>
      </c>
      <c r="D78" s="6"/>
      <c r="E78" s="8" t="s">
        <v>153</v>
      </c>
      <c r="F78" s="4">
        <v>0</v>
      </c>
      <c r="G78" s="4">
        <f>G79</f>
        <v>-14.4</v>
      </c>
      <c r="H78" s="16"/>
      <c r="I78" s="17"/>
    </row>
    <row r="79" spans="1:9" ht="65.25" customHeight="1">
      <c r="A79" s="9"/>
      <c r="B79" s="3" t="s">
        <v>123</v>
      </c>
      <c r="C79" s="5" t="s">
        <v>149</v>
      </c>
      <c r="D79" s="6"/>
      <c r="E79" s="8" t="s">
        <v>152</v>
      </c>
      <c r="F79" s="4">
        <v>0</v>
      </c>
      <c r="G79" s="4">
        <f>G80</f>
        <v>-14.4</v>
      </c>
      <c r="H79" s="16"/>
      <c r="I79" s="17"/>
    </row>
    <row r="80" spans="1:9" ht="78.75">
      <c r="A80" s="9"/>
      <c r="B80" s="3" t="s">
        <v>123</v>
      </c>
      <c r="C80" s="5" t="s">
        <v>150</v>
      </c>
      <c r="D80" s="6"/>
      <c r="E80" s="8" t="s">
        <v>151</v>
      </c>
      <c r="F80" s="4">
        <v>0</v>
      </c>
      <c r="G80" s="4">
        <f>G81</f>
        <v>-14.4</v>
      </c>
      <c r="H80" s="16"/>
      <c r="I80" s="17"/>
    </row>
    <row r="81" spans="1:9" ht="31.5">
      <c r="A81" s="9"/>
      <c r="B81" s="3" t="s">
        <v>123</v>
      </c>
      <c r="C81" s="5" t="s">
        <v>150</v>
      </c>
      <c r="D81" s="6" t="s">
        <v>35</v>
      </c>
      <c r="E81" s="8" t="s">
        <v>36</v>
      </c>
      <c r="F81" s="4">
        <v>0</v>
      </c>
      <c r="G81" s="4">
        <v>-14.4</v>
      </c>
      <c r="H81" s="18"/>
      <c r="I81" s="17"/>
    </row>
    <row r="82" spans="1:9" ht="47.25">
      <c r="A82" s="9"/>
      <c r="B82" s="3" t="s">
        <v>123</v>
      </c>
      <c r="C82" s="5" t="s">
        <v>30</v>
      </c>
      <c r="D82" s="6"/>
      <c r="E82" s="8" t="s">
        <v>29</v>
      </c>
      <c r="F82" s="4">
        <f aca="true" t="shared" si="6" ref="F82:G84">F83</f>
        <v>949.8</v>
      </c>
      <c r="G82" s="4">
        <f t="shared" si="6"/>
        <v>785.6</v>
      </c>
      <c r="H82" s="16"/>
      <c r="I82" s="17"/>
    </row>
    <row r="83" spans="1:9" ht="78.75">
      <c r="A83" s="9"/>
      <c r="B83" s="3" t="s">
        <v>123</v>
      </c>
      <c r="C83" s="5" t="s">
        <v>31</v>
      </c>
      <c r="D83" s="6"/>
      <c r="E83" s="8" t="s">
        <v>32</v>
      </c>
      <c r="F83" s="4">
        <f>F84+F86</f>
        <v>949.8</v>
      </c>
      <c r="G83" s="4">
        <f>G84+G86</f>
        <v>785.6</v>
      </c>
      <c r="H83" s="16"/>
      <c r="I83" s="17"/>
    </row>
    <row r="84" spans="1:9" ht="15.75">
      <c r="A84" s="9"/>
      <c r="B84" s="3" t="s">
        <v>123</v>
      </c>
      <c r="C84" s="5" t="s">
        <v>34</v>
      </c>
      <c r="D84" s="6"/>
      <c r="E84" s="8" t="s">
        <v>33</v>
      </c>
      <c r="F84" s="4">
        <f t="shared" si="6"/>
        <v>785.6</v>
      </c>
      <c r="G84" s="4">
        <f t="shared" si="6"/>
        <v>785.6</v>
      </c>
      <c r="H84" s="16"/>
      <c r="I84" s="17"/>
    </row>
    <row r="85" spans="1:9" ht="31.5">
      <c r="A85" s="9"/>
      <c r="B85" s="3" t="s">
        <v>123</v>
      </c>
      <c r="C85" s="5" t="s">
        <v>34</v>
      </c>
      <c r="D85" s="6" t="s">
        <v>35</v>
      </c>
      <c r="E85" s="8" t="s">
        <v>36</v>
      </c>
      <c r="F85" s="4">
        <v>785.6</v>
      </c>
      <c r="G85" s="4">
        <v>785.6</v>
      </c>
      <c r="H85" s="18"/>
      <c r="I85" s="17"/>
    </row>
    <row r="86" spans="1:9" ht="94.5">
      <c r="A86" s="9"/>
      <c r="B86" s="3" t="s">
        <v>123</v>
      </c>
      <c r="C86" s="5" t="s">
        <v>37</v>
      </c>
      <c r="D86" s="6"/>
      <c r="E86" s="8" t="s">
        <v>38</v>
      </c>
      <c r="F86" s="4">
        <f>F87</f>
        <v>164.2</v>
      </c>
      <c r="G86" s="4">
        <v>0</v>
      </c>
      <c r="H86" s="16"/>
      <c r="I86" s="17"/>
    </row>
    <row r="87" spans="1:9" ht="31.5">
      <c r="A87" s="9"/>
      <c r="B87" s="3" t="s">
        <v>123</v>
      </c>
      <c r="C87" s="5" t="s">
        <v>37</v>
      </c>
      <c r="D87" s="6" t="s">
        <v>35</v>
      </c>
      <c r="E87" s="8" t="s">
        <v>36</v>
      </c>
      <c r="F87" s="4">
        <v>164.2</v>
      </c>
      <c r="G87" s="4">
        <v>0</v>
      </c>
      <c r="H87" s="18"/>
      <c r="I87" s="17"/>
    </row>
    <row r="88" spans="1:9" ht="47.25">
      <c r="A88" s="9"/>
      <c r="B88" s="3" t="s">
        <v>123</v>
      </c>
      <c r="C88" s="5" t="s">
        <v>48</v>
      </c>
      <c r="D88" s="6"/>
      <c r="E88" s="8" t="s">
        <v>47</v>
      </c>
      <c r="F88" s="4">
        <f>F89</f>
        <v>102.7</v>
      </c>
      <c r="G88" s="4">
        <v>0</v>
      </c>
      <c r="H88" s="16"/>
      <c r="I88" s="17"/>
    </row>
    <row r="89" spans="1:9" ht="33" customHeight="1">
      <c r="A89" s="9"/>
      <c r="B89" s="3" t="s">
        <v>123</v>
      </c>
      <c r="C89" s="5" t="s">
        <v>50</v>
      </c>
      <c r="D89" s="6"/>
      <c r="E89" s="8" t="s">
        <v>49</v>
      </c>
      <c r="F89" s="4">
        <f>F90</f>
        <v>102.7</v>
      </c>
      <c r="G89" s="4">
        <v>0</v>
      </c>
      <c r="H89" s="16"/>
      <c r="I89" s="17"/>
    </row>
    <row r="90" spans="1:9" ht="142.5" customHeight="1">
      <c r="A90" s="9"/>
      <c r="B90" s="3" t="s">
        <v>123</v>
      </c>
      <c r="C90" s="5" t="s">
        <v>89</v>
      </c>
      <c r="D90" s="6"/>
      <c r="E90" s="8" t="s">
        <v>88</v>
      </c>
      <c r="F90" s="4">
        <f>F91</f>
        <v>102.7</v>
      </c>
      <c r="G90" s="4">
        <v>0</v>
      </c>
      <c r="H90" s="18"/>
      <c r="I90" s="17"/>
    </row>
    <row r="91" spans="1:9" ht="15.75">
      <c r="A91" s="9"/>
      <c r="B91" s="3" t="s">
        <v>123</v>
      </c>
      <c r="C91" s="5" t="s">
        <v>89</v>
      </c>
      <c r="D91" s="6" t="s">
        <v>42</v>
      </c>
      <c r="E91" s="8" t="s">
        <v>8</v>
      </c>
      <c r="F91" s="4">
        <v>102.7</v>
      </c>
      <c r="G91" s="4">
        <v>0</v>
      </c>
      <c r="H91" s="16"/>
      <c r="I91" s="17"/>
    </row>
    <row r="92" spans="1:9" ht="15.75">
      <c r="A92" s="10"/>
      <c r="B92" s="11"/>
      <c r="C92" s="10"/>
      <c r="D92" s="10"/>
      <c r="E92" s="12" t="s">
        <v>3</v>
      </c>
      <c r="F92" s="13">
        <f>F39</f>
        <v>99228.20000000001</v>
      </c>
      <c r="G92" s="13">
        <f>G39+G8</f>
        <v>-96662.7</v>
      </c>
      <c r="H92" s="16"/>
      <c r="I92" s="17"/>
    </row>
    <row r="93" spans="6:9" ht="12.75">
      <c r="F93" s="2"/>
      <c r="H93" s="16"/>
      <c r="I93" s="17"/>
    </row>
    <row r="94" spans="8:9" ht="12.75">
      <c r="H94" s="16"/>
      <c r="I94" s="17"/>
    </row>
    <row r="95" spans="8:9" ht="12.75">
      <c r="H95" s="16"/>
      <c r="I95" s="17"/>
    </row>
    <row r="96" spans="8:9" ht="12.75">
      <c r="H96" s="16"/>
      <c r="I96" s="17"/>
    </row>
    <row r="97" ht="18" customHeight="1"/>
  </sheetData>
  <sheetProtection/>
  <mergeCells count="3">
    <mergeCell ref="A4:G4"/>
    <mergeCell ref="F2:G2"/>
    <mergeCell ref="F3:G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Мухина</dc:creator>
  <cp:keywords/>
  <dc:description/>
  <cp:lastModifiedBy>Плотникова</cp:lastModifiedBy>
  <cp:lastPrinted>2021-02-25T04:33:32Z</cp:lastPrinted>
  <dcterms:created xsi:type="dcterms:W3CDTF">2014-10-27T05:12:31Z</dcterms:created>
  <dcterms:modified xsi:type="dcterms:W3CDTF">2021-03-01T04:36:23Z</dcterms:modified>
  <cp:category/>
  <cp:version/>
  <cp:contentType/>
  <cp:contentStatus/>
</cp:coreProperties>
</file>