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<sst xmlns="http://schemas.openxmlformats.org/spreadsheetml/2006/main" count="85" uniqueCount="55">
  <si>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</si>
  <si>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</si>
  <si>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</si>
  <si>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>Бюджетные кредиты, предоставленные внутри страны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</si>
  <si>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</si>
  <si>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</si>
  <si>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Изменение остатков средств 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</si>
  <si>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</si>
  <si>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</si>
  <si>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>Возврат бюджетных кредитов, предоставленных юридическим лицам в валюте Российской Федерации</t>
  </si>
  <si>
    <t>Сумма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</si>
  <si>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</si>
  <si>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</si>
  <si>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</si>
  <si>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</si>
  <si>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</si>
  <si>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</si>
  <si>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</si>
  <si>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</si>
  <si>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2021 год</t>
  </si>
  <si>
    <t>Погашение бюджетом Александровского муниципального округа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</si>
  <si>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бюджета Александровского  муниципального округа Пермского края </t>
  </si>
  <si>
    <t>Возврат бюджетных кредитов, предоставленных юридическим лицам из бюджета Александровского муниципального округа Пермского края в валюте Российской Федерации</t>
  </si>
  <si>
    <t xml:space="preserve">Увеличение прочих остатков денежных средств бюджета Александровского  муниципального округа Пермского края </t>
  </si>
  <si>
    <t xml:space="preserve">Уменьшение прочих остатков денежных средств бюджета Александровского муниципального округа Пермского края </t>
  </si>
  <si>
    <t>к решению Думы</t>
  </si>
  <si>
    <t>Источники финансирования дефицита  бюджета на 2020 год,  тыс. рублей</t>
  </si>
  <si>
    <t>Источники финансирования дефицита  бюджета на 2021-2022 годы,  тыс. рублей</t>
  </si>
  <si>
    <t>2022 год</t>
  </si>
  <si>
    <t xml:space="preserve">от 17.12.2019 №  39  </t>
  </si>
  <si>
    <t>311 01 03 01 00 00 0000 000</t>
  </si>
  <si>
    <t xml:space="preserve">311 01 03 01 00 00 0000 800
</t>
  </si>
  <si>
    <t>311 01 03 01 00 04 0000 810</t>
  </si>
  <si>
    <t>901 01 05 00 00 00 0000 000</t>
  </si>
  <si>
    <t>901 01 05 00 00 00 0000 500</t>
  </si>
  <si>
    <t>901 01 05 02 00 00 0000 500</t>
  </si>
  <si>
    <t>901 01 05 02 01 00 0000 510</t>
  </si>
  <si>
    <t>901 01 05 02 01 04 0000 510</t>
  </si>
  <si>
    <t>901 01 05 00 00 00 0000 600</t>
  </si>
  <si>
    <t>901 01 05 02 00 00 0000 600</t>
  </si>
  <si>
    <t>901 01 05 02 01 00 0000 610</t>
  </si>
  <si>
    <t>901 01 05 02 01 04 0000 610</t>
  </si>
  <si>
    <t>901 01 06 00 00 00 0000 000</t>
  </si>
  <si>
    <t>901 01 06 05 00 00 0000 000</t>
  </si>
  <si>
    <t>901 01 06 05 00 00 0000 600</t>
  </si>
  <si>
    <t xml:space="preserve">901 01 06 05 01 00 0000 600
</t>
  </si>
  <si>
    <t xml:space="preserve">901  01 06 05 01 04 0000 640
</t>
  </si>
  <si>
    <t>"Приложение 13</t>
  </si>
  <si>
    <t>"</t>
  </si>
  <si>
    <t xml:space="preserve">         от 17.12.2019 № 39      </t>
  </si>
  <si>
    <t>"Приложение 14</t>
  </si>
  <si>
    <t>Приложение 9</t>
  </si>
  <si>
    <t>Приложение 10</t>
  </si>
  <si>
    <t xml:space="preserve">         от _______ №  ____</t>
  </si>
  <si>
    <t xml:space="preserve">         от _______ № 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</si>
</sst>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164" applyFont="1" applyBorder="1" applyAlignment="1">
      <alignment horizontal="center" vertical="center"/>
      <protection/>
    </xf>
    <xf numFmtId="0" fontId="21" fillId="0" borderId="0" xfId="164" applyFont="1" applyBorder="1" applyAlignment="1">
      <alignment vertical="top" wrapText="1"/>
      <protection/>
    </xf>
    <xf numFmtId="0" fontId="21" fillId="0" borderId="0" xfId="163" applyFont="1" applyBorder="1" applyAlignment="1">
      <alignment horizontal="center" vertical="center"/>
      <protection/>
    </xf>
    <xf numFmtId="0" fontId="21" fillId="0" borderId="0" xfId="164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vertical="center"/>
    </xf>
    <xf numFmtId="0" fontId="22" fillId="25" borderId="11" xfId="164" applyFont="1" applyFill="1" applyBorder="1" applyAlignment="1">
      <alignment horizontal="left" vertical="center" wrapText="1"/>
      <protection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164" applyFont="1" applyFill="1" applyBorder="1" applyAlignment="1">
      <alignment horizontal="left" vertical="center" wrapText="1"/>
      <protection/>
    </xf>
    <xf numFmtId="0" fontId="21" fillId="25" borderId="11" xfId="0" applyFont="1" applyFill="1" applyBorder="1" applyAlignment="1">
      <alignment vertical="center" wrapText="1"/>
    </xf>
    <xf numFmtId="0" fontId="21" fillId="25" borderId="11" xfId="163" applyFont="1" applyFill="1" applyBorder="1" applyAlignment="1">
      <alignment horizontal="left" vertical="center" wrapText="1"/>
      <protection/>
    </xf>
    <xf numFmtId="0" fontId="21" fillId="25" borderId="0" xfId="0" applyFont="1" applyFill="1" applyAlignment="1">
      <alignment vertical="top" wrapText="1"/>
    </xf>
    <xf numFmtId="0" fontId="21" fillId="25" borderId="0" xfId="0" applyFont="1" applyFill="1" applyAlignment="1">
      <alignment horizontal="right" wrapText="1"/>
    </xf>
    <xf numFmtId="0" fontId="21" fillId="25" borderId="0" xfId="0" applyFont="1" applyFill="1" applyAlignment="1">
      <alignment horizontal="right" vertical="top" wrapText="1"/>
    </xf>
    <xf numFmtId="0" fontId="21" fillId="25" borderId="0" xfId="0" applyFont="1" applyFill="1" applyAlignment="1">
      <alignment horizontal="right"/>
    </xf>
    <xf numFmtId="0" fontId="21" fillId="0" borderId="0" xfId="164" applyFont="1" applyBorder="1" applyAlignment="1">
      <alignment horizontal="right" vertical="top" wrapText="1"/>
      <protection/>
    </xf>
    <xf numFmtId="0" fontId="21" fillId="0" borderId="0" xfId="0" applyFont="1" applyAlignment="1">
      <alignment horizontal="right" wrapText="1"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 wrapText="1"/>
    </xf>
    <xf numFmtId="0" fontId="21" fillId="25" borderId="11" xfId="164" applyNumberFormat="1" applyFont="1" applyFill="1" applyBorder="1" applyAlignment="1">
      <alignment horizontal="center" vertical="center"/>
      <protection/>
    </xf>
    <xf numFmtId="0" fontId="22" fillId="25" borderId="11" xfId="0" applyNumberFormat="1" applyFont="1" applyFill="1" applyBorder="1" applyAlignment="1">
      <alignment horizontal="center" vertical="center"/>
    </xf>
    <xf numFmtId="0" fontId="21" fillId="25" borderId="11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1" fillId="25" borderId="12" xfId="0" applyNumberFormat="1" applyFont="1" applyFill="1" applyBorder="1" applyAlignment="1">
      <alignment horizontal="center" vertical="center"/>
    </xf>
    <xf numFmtId="0" fontId="21" fillId="25" borderId="13" xfId="0" applyNumberFormat="1" applyFont="1" applyFill="1" applyBorder="1" applyAlignment="1">
      <alignment horizontal="center" vertical="center"/>
    </xf>
    <xf numFmtId="0" fontId="22" fillId="25" borderId="11" xfId="164" applyNumberFormat="1" applyFont="1" applyFill="1" applyBorder="1" applyAlignment="1">
      <alignment horizontal="center" vertical="center"/>
      <protection/>
    </xf>
    <xf numFmtId="0" fontId="21" fillId="25" borderId="11" xfId="0" applyNumberFormat="1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/>
    </xf>
    <xf numFmtId="0" fontId="21" fillId="25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right"/>
    </xf>
  </cellXfs>
  <cellStyles count="1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SAPBEXaggData" xfId="34"/>
    <cellStyle name="SAPBEXaggData 2" xfId="35"/>
    <cellStyle name="SAPBEXaggData 2 2" xfId="36"/>
    <cellStyle name="SAPBEXaggDataEmph" xfId="37"/>
    <cellStyle name="SAPBEXaggDataEmph 2" xfId="38"/>
    <cellStyle name="SAPBEXaggDataEmph 2 2" xfId="39"/>
    <cellStyle name="SAPBEXaggItem" xfId="40"/>
    <cellStyle name="SAPBEXaggItem 2" xfId="41"/>
    <cellStyle name="SAPBEXaggItem 2 2" xfId="42"/>
    <cellStyle name="SAPBEXaggItemX" xfId="43"/>
    <cellStyle name="SAPBEXaggItemX 2" xfId="44"/>
    <cellStyle name="SAPBEXaggItemX 2 2" xfId="45"/>
    <cellStyle name="SAPBEXchaText" xfId="46"/>
    <cellStyle name="SAPBEXchaText 2" xfId="47"/>
    <cellStyle name="SAPBEXchaText 2 2" xfId="48"/>
    <cellStyle name="SAPBEXexcBad7" xfId="49"/>
    <cellStyle name="SAPBEXexcBad7 2" xfId="50"/>
    <cellStyle name="SAPBEXexcBad7 2 2" xfId="51"/>
    <cellStyle name="SAPBEXexcBad8" xfId="52"/>
    <cellStyle name="SAPBEXexcBad8 2" xfId="53"/>
    <cellStyle name="SAPBEXexcBad8 2 2" xfId="54"/>
    <cellStyle name="SAPBEXexcBad9" xfId="55"/>
    <cellStyle name="SAPBEXexcBad9 2" xfId="56"/>
    <cellStyle name="SAPBEXexcBad9 2 2" xfId="57"/>
    <cellStyle name="SAPBEXexcCritical4" xfId="58"/>
    <cellStyle name="SAPBEXexcCritical4 2" xfId="59"/>
    <cellStyle name="SAPBEXexcCritical4 2 2" xfId="60"/>
    <cellStyle name="SAPBEXexcCritical5" xfId="61"/>
    <cellStyle name="SAPBEXexcCritical5 2" xfId="62"/>
    <cellStyle name="SAPBEXexcCritical5 2 2" xfId="63"/>
    <cellStyle name="SAPBEXexcCritical6" xfId="64"/>
    <cellStyle name="SAPBEXexcCritical6 2" xfId="65"/>
    <cellStyle name="SAPBEXexcCritical6 2 2" xfId="66"/>
    <cellStyle name="SAPBEXexcGood1" xfId="67"/>
    <cellStyle name="SAPBEXexcGood1 2" xfId="68"/>
    <cellStyle name="SAPBEXexcGood1 2 2" xfId="69"/>
    <cellStyle name="SAPBEXexcGood2" xfId="70"/>
    <cellStyle name="SAPBEXexcGood2 2" xfId="71"/>
    <cellStyle name="SAPBEXexcGood2 2 2" xfId="72"/>
    <cellStyle name="SAPBEXexcGood3" xfId="73"/>
    <cellStyle name="SAPBEXexcGood3 2" xfId="74"/>
    <cellStyle name="SAPBEXexcGood3 2 2" xfId="75"/>
    <cellStyle name="SAPBEXfilterDrill" xfId="76"/>
    <cellStyle name="SAPBEXfilterDrill 2" xfId="77"/>
    <cellStyle name="SAPBEXfilterDrill 2 2" xfId="78"/>
    <cellStyle name="SAPBEXfilterItem" xfId="79"/>
    <cellStyle name="SAPBEXfilterItem 2" xfId="80"/>
    <cellStyle name="SAPBEXfilterItem 2 2" xfId="81"/>
    <cellStyle name="SAPBEXfilterText" xfId="82"/>
    <cellStyle name="SAPBEXfilterText 2" xfId="83"/>
    <cellStyle name="SAPBEXfilterText 2 2" xfId="84"/>
    <cellStyle name="SAPBEXformats" xfId="85"/>
    <cellStyle name="SAPBEXformats 2" xfId="86"/>
    <cellStyle name="SAPBEXformats 2 2" xfId="87"/>
    <cellStyle name="SAPBEXheaderItem" xfId="88"/>
    <cellStyle name="SAPBEXheaderItem 2" xfId="89"/>
    <cellStyle name="SAPBEXheaderItem 2 2" xfId="90"/>
    <cellStyle name="SAPBEXheaderText" xfId="91"/>
    <cellStyle name="SAPBEXheaderText 2" xfId="92"/>
    <cellStyle name="SAPBEXheaderText 2 2" xfId="93"/>
    <cellStyle name="SAPBEXHLevel0" xfId="94"/>
    <cellStyle name="SAPBEXHLevel0X" xfId="95"/>
    <cellStyle name="SAPBEXHLevel0X 2" xfId="96"/>
    <cellStyle name="SAPBEXHLevel0X 2 2" xfId="97"/>
    <cellStyle name="SAPBEXHLevel1" xfId="98"/>
    <cellStyle name="SAPBEXHLevel1X" xfId="99"/>
    <cellStyle name="SAPBEXHLevel1X 2" xfId="100"/>
    <cellStyle name="SAPBEXHLevel1X 2 2" xfId="101"/>
    <cellStyle name="SAPBEXHLevel2" xfId="102"/>
    <cellStyle name="SAPBEXHLevel2X" xfId="103"/>
    <cellStyle name="SAPBEXHLevel2X 2" xfId="104"/>
    <cellStyle name="SAPBEXHLevel2X 2 2" xfId="105"/>
    <cellStyle name="SAPBEXHLevel3" xfId="106"/>
    <cellStyle name="SAPBEXHLevel3 2" xfId="107"/>
    <cellStyle name="SAPBEXHLevel3 2 2" xfId="108"/>
    <cellStyle name="SAPBEXHLevel3X" xfId="109"/>
    <cellStyle name="SAPBEXHLevel3X 2" xfId="110"/>
    <cellStyle name="SAPBEXHLevel3X 2 2" xfId="111"/>
    <cellStyle name="SAPBEXinputData" xfId="112"/>
    <cellStyle name="SAPBEXinputData 2" xfId="113"/>
    <cellStyle name="SAPBEXinputData 2 2" xfId="114"/>
    <cellStyle name="SAPBEXresData" xfId="115"/>
    <cellStyle name="SAPBEXresData 2" xfId="116"/>
    <cellStyle name="SAPBEXresData 2 2" xfId="117"/>
    <cellStyle name="SAPBEXresDataEmph" xfId="118"/>
    <cellStyle name="SAPBEXresDataEmph 2" xfId="119"/>
    <cellStyle name="SAPBEXresDataEmph 2 2" xfId="120"/>
    <cellStyle name="SAPBEXresItem" xfId="121"/>
    <cellStyle name="SAPBEXresItem 2" xfId="122"/>
    <cellStyle name="SAPBEXresItem 2 2" xfId="123"/>
    <cellStyle name="SAPBEXresItemX" xfId="124"/>
    <cellStyle name="SAPBEXresItemX 2" xfId="125"/>
    <cellStyle name="SAPBEXresItemX 2 2" xfId="126"/>
    <cellStyle name="SAPBEXstdData" xfId="127"/>
    <cellStyle name="SAPBEXstdDataEmph" xfId="128"/>
    <cellStyle name="SAPBEXstdDataEmph 2" xfId="129"/>
    <cellStyle name="SAPBEXstdDataEmph 2 2" xfId="130"/>
    <cellStyle name="SAPBEXstdItem" xfId="131"/>
    <cellStyle name="SAPBEXstdItem 2" xfId="132"/>
    <cellStyle name="SAPBEXstdItem 2 2" xfId="133"/>
    <cellStyle name="SAPBEXstdItemX" xfId="134"/>
    <cellStyle name="SAPBEXstdItemX 2" xfId="135"/>
    <cellStyle name="SAPBEXstdItemX 2 2" xfId="136"/>
    <cellStyle name="SAPBEXtitle" xfId="137"/>
    <cellStyle name="SAPBEXtitle 2" xfId="138"/>
    <cellStyle name="SAPBEXtitle 2 2" xfId="139"/>
    <cellStyle name="SAPBEXundefined" xfId="140"/>
    <cellStyle name="SAPBEXundefined 2" xfId="141"/>
    <cellStyle name="SAPBEXundefined 2 2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Currency" xfId="152"/>
    <cellStyle name="Currency [0]" xfId="153"/>
    <cellStyle name="Заголовок 1" xfId="154"/>
    <cellStyle name="Заголовок 2" xfId="155"/>
    <cellStyle name="Заголовок 3" xfId="156"/>
    <cellStyle name="Заголовок 4" xfId="157"/>
    <cellStyle name="Итог" xfId="158"/>
    <cellStyle name="Контрольная ячейка" xfId="159"/>
    <cellStyle name="Название" xfId="160"/>
    <cellStyle name="Нейтральный" xfId="161"/>
    <cellStyle name="Обычный 2" xfId="162"/>
    <cellStyle name="Обычный 3" xfId="163"/>
    <cellStyle name="Обычный 4" xfId="164"/>
    <cellStyle name="Плохой" xfId="165"/>
    <cellStyle name="Пояснение" xfId="166"/>
    <cellStyle name="Примечание" xfId="167"/>
    <cellStyle name="Примечание 2" xfId="168"/>
    <cellStyle name="Примечание 2 2" xfId="169"/>
    <cellStyle name="Percent" xfId="170"/>
    <cellStyle name="Связанная ячейка" xfId="171"/>
    <cellStyle name="Стиль 1" xfId="172"/>
    <cellStyle name="Текст предупреждения" xfId="173"/>
    <cellStyle name="Comma" xfId="174"/>
    <cellStyle name="Comma [0]" xfId="175"/>
    <cellStyle name="Хороший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21.28125" style="1" customWidth="1"/>
    <col min="5" max="16384" width="9.140625" style="1" customWidth="1"/>
  </cols>
  <sheetData>
    <row r="1" ht="15.75" customHeight="1">
      <c r="D1" s="21" t="s">
        <v>51</v>
      </c>
    </row>
    <row r="2" ht="13.5" customHeight="1">
      <c r="D2" s="25" t="s">
        <v>25</v>
      </c>
    </row>
    <row r="3" ht="15" customHeight="1">
      <c r="D3" s="26" t="s">
        <v>53</v>
      </c>
    </row>
    <row r="4" spans="3:4" ht="20.25" customHeight="1">
      <c r="C4" s="22"/>
      <c r="D4" s="21" t="s">
        <v>47</v>
      </c>
    </row>
    <row r="5" spans="3:4" ht="12.75">
      <c r="C5" s="27" t="s">
        <v>25</v>
      </c>
      <c r="D5" s="27"/>
    </row>
    <row r="6" spans="3:4" ht="12.75">
      <c r="C6" s="22"/>
      <c r="D6" s="23" t="s">
        <v>49</v>
      </c>
    </row>
    <row r="7" spans="3:4" ht="12.75">
      <c r="C7" s="2"/>
      <c r="D7" s="3"/>
    </row>
    <row r="8" spans="2:4" ht="21.75" customHeight="1">
      <c r="B8" s="28" t="s">
        <v>26</v>
      </c>
      <c r="C8" s="28"/>
      <c r="D8" s="28"/>
    </row>
    <row r="9" spans="1:4" s="4" customFormat="1" ht="33" customHeight="1">
      <c r="A9" s="29" t="s">
        <v>0</v>
      </c>
      <c r="B9" s="29"/>
      <c r="C9" s="10" t="s">
        <v>1</v>
      </c>
      <c r="D9" s="10" t="s">
        <v>10</v>
      </c>
    </row>
    <row r="10" spans="1:4" s="4" customFormat="1" ht="26.25" customHeight="1">
      <c r="A10" s="30" t="s">
        <v>11</v>
      </c>
      <c r="B10" s="30"/>
      <c r="C10" s="11" t="s">
        <v>5</v>
      </c>
      <c r="D10" s="15">
        <f>D14+D23+D11</f>
        <v>28827.30000000009</v>
      </c>
    </row>
    <row r="11" spans="1:4" s="4" customFormat="1" ht="25.5">
      <c r="A11" s="31" t="s">
        <v>30</v>
      </c>
      <c r="B11" s="32"/>
      <c r="C11" s="11" t="s">
        <v>17</v>
      </c>
      <c r="D11" s="15">
        <f>-D12</f>
        <v>-4000</v>
      </c>
    </row>
    <row r="12" spans="1:4" s="4" customFormat="1" ht="38.25">
      <c r="A12" s="33" t="s">
        <v>31</v>
      </c>
      <c r="B12" s="34"/>
      <c r="C12" s="12" t="s">
        <v>18</v>
      </c>
      <c r="D12" s="16">
        <f>D13</f>
        <v>4000</v>
      </c>
    </row>
    <row r="13" spans="1:4" s="4" customFormat="1" ht="38.25">
      <c r="A13" s="33" t="s">
        <v>32</v>
      </c>
      <c r="B13" s="34"/>
      <c r="C13" s="12" t="s">
        <v>20</v>
      </c>
      <c r="D13" s="16">
        <v>4000</v>
      </c>
    </row>
    <row r="14" spans="1:4" s="4" customFormat="1" ht="17.25" customHeight="1">
      <c r="A14" s="36" t="s">
        <v>33</v>
      </c>
      <c r="B14" s="36"/>
      <c r="C14" s="11" t="s">
        <v>12</v>
      </c>
      <c r="D14" s="15">
        <f>D19-D15</f>
        <v>32480.600000000093</v>
      </c>
    </row>
    <row r="15" spans="1:4" s="4" customFormat="1" ht="17.25" customHeight="1">
      <c r="A15" s="38" t="s">
        <v>34</v>
      </c>
      <c r="B15" s="39"/>
      <c r="C15" s="11" t="s">
        <v>16</v>
      </c>
      <c r="D15" s="15">
        <f>D16</f>
        <v>1072922</v>
      </c>
    </row>
    <row r="16" spans="1:4" s="4" customFormat="1" ht="17.25" customHeight="1">
      <c r="A16" s="40" t="s">
        <v>35</v>
      </c>
      <c r="B16" s="41"/>
      <c r="C16" s="12" t="s">
        <v>7</v>
      </c>
      <c r="D16" s="16">
        <f>D17</f>
        <v>1072922</v>
      </c>
    </row>
    <row r="17" spans="1:4" s="4" customFormat="1" ht="16.5" customHeight="1">
      <c r="A17" s="37" t="s">
        <v>36</v>
      </c>
      <c r="B17" s="37"/>
      <c r="C17" s="13" t="s">
        <v>15</v>
      </c>
      <c r="D17" s="16">
        <f>D18</f>
        <v>1072922</v>
      </c>
    </row>
    <row r="18" spans="1:4" s="4" customFormat="1" ht="29.25" customHeight="1">
      <c r="A18" s="37" t="s">
        <v>37</v>
      </c>
      <c r="B18" s="37"/>
      <c r="C18" s="12" t="s">
        <v>23</v>
      </c>
      <c r="D18" s="16">
        <f>773374.6+D25+28760.7+62851.8-8456.8+193071.1+18827.1+1050+2596.3+500.5</f>
        <v>1072922</v>
      </c>
    </row>
    <row r="19" spans="1:4" s="4" customFormat="1" ht="12.75">
      <c r="A19" s="31" t="s">
        <v>38</v>
      </c>
      <c r="B19" s="32"/>
      <c r="C19" s="11" t="s">
        <v>14</v>
      </c>
      <c r="D19" s="15">
        <f>D20</f>
        <v>1105402.6</v>
      </c>
    </row>
    <row r="20" spans="1:4" s="4" customFormat="1" ht="12.75">
      <c r="A20" s="33" t="s">
        <v>39</v>
      </c>
      <c r="B20" s="34"/>
      <c r="C20" s="12" t="s">
        <v>8</v>
      </c>
      <c r="D20" s="16">
        <f>D21</f>
        <v>1105402.6</v>
      </c>
    </row>
    <row r="21" spans="1:4" s="4" customFormat="1" ht="17.25" customHeight="1">
      <c r="A21" s="37" t="s">
        <v>40</v>
      </c>
      <c r="B21" s="37"/>
      <c r="C21" s="13" t="s">
        <v>13</v>
      </c>
      <c r="D21" s="16">
        <f>D22</f>
        <v>1105402.6</v>
      </c>
    </row>
    <row r="22" spans="1:4" s="4" customFormat="1" ht="27.75" customHeight="1">
      <c r="A22" s="37" t="s">
        <v>41</v>
      </c>
      <c r="B22" s="37"/>
      <c r="C22" s="12" t="s">
        <v>21</v>
      </c>
      <c r="D22" s="16">
        <f>769725.1+D13+33201+73859.5+22686.5+178682.6+18827.1+1270.9+2596.3+553.6</f>
        <v>1105402.6</v>
      </c>
    </row>
    <row r="23" spans="1:4" s="4" customFormat="1" ht="18" customHeight="1">
      <c r="A23" s="36" t="s">
        <v>42</v>
      </c>
      <c r="B23" s="36"/>
      <c r="C23" s="11" t="s">
        <v>2</v>
      </c>
      <c r="D23" s="15">
        <f>D24</f>
        <v>346.70000000000005</v>
      </c>
    </row>
    <row r="24" spans="1:4" ht="12.75">
      <c r="A24" s="42" t="s">
        <v>43</v>
      </c>
      <c r="B24" s="42"/>
      <c r="C24" s="14" t="s">
        <v>3</v>
      </c>
      <c r="D24" s="15">
        <f>D25</f>
        <v>346.70000000000005</v>
      </c>
    </row>
    <row r="25" spans="1:4" ht="25.5" customHeight="1">
      <c r="A25" s="35" t="s">
        <v>44</v>
      </c>
      <c r="B25" s="35"/>
      <c r="C25" s="17" t="s">
        <v>4</v>
      </c>
      <c r="D25" s="16">
        <f>D26</f>
        <v>346.70000000000005</v>
      </c>
    </row>
    <row r="26" spans="1:4" ht="25.5" customHeight="1">
      <c r="A26" s="37" t="s">
        <v>45</v>
      </c>
      <c r="B26" s="45"/>
      <c r="C26" s="18" t="s">
        <v>9</v>
      </c>
      <c r="D26" s="16">
        <f>D27</f>
        <v>346.70000000000005</v>
      </c>
    </row>
    <row r="27" spans="1:4" ht="38.25" customHeight="1">
      <c r="A27" s="43" t="s">
        <v>46</v>
      </c>
      <c r="B27" s="44"/>
      <c r="C27" s="19" t="s">
        <v>22</v>
      </c>
      <c r="D27" s="16">
        <f>403.6-56.9</f>
        <v>346.70000000000005</v>
      </c>
    </row>
    <row r="28" spans="1:4" ht="12.75">
      <c r="A28" s="5"/>
      <c r="B28" s="6"/>
      <c r="C28" s="7"/>
      <c r="D28" s="24" t="s">
        <v>48</v>
      </c>
    </row>
    <row r="29" spans="1:4" ht="12.75">
      <c r="A29" s="5"/>
      <c r="B29" s="8"/>
      <c r="C29" s="5"/>
      <c r="D29" s="5"/>
    </row>
    <row r="30" spans="1:4" ht="12.75">
      <c r="A30" s="5"/>
      <c r="B30" s="6"/>
      <c r="C30" s="9"/>
      <c r="D30" s="9"/>
    </row>
  </sheetData>
  <sheetProtection/>
  <mergeCells count="21">
    <mergeCell ref="A27:B27"/>
    <mergeCell ref="A19:B19"/>
    <mergeCell ref="A20:B20"/>
    <mergeCell ref="A21:B21"/>
    <mergeCell ref="A22:B22"/>
    <mergeCell ref="A23:B23"/>
    <mergeCell ref="A26:B26"/>
    <mergeCell ref="A13:B13"/>
    <mergeCell ref="A25:B25"/>
    <mergeCell ref="A14:B14"/>
    <mergeCell ref="A17:B17"/>
    <mergeCell ref="A15:B15"/>
    <mergeCell ref="A16:B16"/>
    <mergeCell ref="A24:B24"/>
    <mergeCell ref="A18:B18"/>
    <mergeCell ref="C5:D5"/>
    <mergeCell ref="B8:D8"/>
    <mergeCell ref="A9:B9"/>
    <mergeCell ref="A10:B10"/>
    <mergeCell ref="A11:B11"/>
    <mergeCell ref="A12:B12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4.7109375" style="1" customWidth="1"/>
    <col min="5" max="5" width="15.7109375" style="1" customWidth="1"/>
    <col min="6" max="16384" width="9.140625" style="1" customWidth="1"/>
  </cols>
  <sheetData>
    <row r="1" spans="4:5" ht="13.5" customHeight="1">
      <c r="D1" s="20"/>
      <c r="E1" s="21" t="s">
        <v>52</v>
      </c>
    </row>
    <row r="2" spans="4:5" ht="13.5" customHeight="1">
      <c r="D2" s="27" t="s">
        <v>25</v>
      </c>
      <c r="E2" s="27"/>
    </row>
    <row r="3" spans="4:5" ht="13.5" customHeight="1">
      <c r="D3" s="46" t="s">
        <v>54</v>
      </c>
      <c r="E3" s="46"/>
    </row>
    <row r="4" spans="4:5" ht="20.25" customHeight="1">
      <c r="D4" s="20"/>
      <c r="E4" s="21" t="s">
        <v>50</v>
      </c>
    </row>
    <row r="5" spans="4:5" ht="12.75">
      <c r="D5" s="27" t="s">
        <v>25</v>
      </c>
      <c r="E5" s="27"/>
    </row>
    <row r="6" spans="3:5" ht="12.75">
      <c r="C6" s="2"/>
      <c r="D6" s="46" t="s">
        <v>29</v>
      </c>
      <c r="E6" s="46"/>
    </row>
    <row r="7" spans="3:4" ht="12.75">
      <c r="C7" s="2"/>
      <c r="D7" s="3"/>
    </row>
    <row r="8" spans="2:4" ht="21.75" customHeight="1">
      <c r="B8" s="28" t="s">
        <v>27</v>
      </c>
      <c r="C8" s="28"/>
      <c r="D8" s="28"/>
    </row>
    <row r="9" spans="1:5" s="4" customFormat="1" ht="33" customHeight="1">
      <c r="A9" s="29" t="s">
        <v>0</v>
      </c>
      <c r="B9" s="29"/>
      <c r="C9" s="10" t="s">
        <v>1</v>
      </c>
      <c r="D9" s="10" t="s">
        <v>19</v>
      </c>
      <c r="E9" s="10" t="s">
        <v>28</v>
      </c>
    </row>
    <row r="10" spans="1:5" s="4" customFormat="1" ht="26.25" customHeight="1">
      <c r="A10" s="30" t="s">
        <v>11</v>
      </c>
      <c r="B10" s="30"/>
      <c r="C10" s="11" t="s">
        <v>5</v>
      </c>
      <c r="D10" s="15">
        <f>D14+D11</f>
        <v>14550.300000000163</v>
      </c>
      <c r="E10" s="15">
        <f>E14+E11</f>
        <v>9641</v>
      </c>
    </row>
    <row r="11" spans="1:5" s="4" customFormat="1" ht="25.5">
      <c r="A11" s="31" t="s">
        <v>30</v>
      </c>
      <c r="B11" s="32"/>
      <c r="C11" s="11" t="s">
        <v>17</v>
      </c>
      <c r="D11" s="15">
        <f>-D12</f>
        <v>-3000</v>
      </c>
      <c r="E11" s="15">
        <f>-E12</f>
        <v>0</v>
      </c>
    </row>
    <row r="12" spans="1:5" s="4" customFormat="1" ht="38.25">
      <c r="A12" s="33" t="s">
        <v>31</v>
      </c>
      <c r="B12" s="34"/>
      <c r="C12" s="12" t="s">
        <v>18</v>
      </c>
      <c r="D12" s="16">
        <f>D13</f>
        <v>3000</v>
      </c>
      <c r="E12" s="16">
        <f>E13</f>
        <v>0</v>
      </c>
    </row>
    <row r="13" spans="1:5" s="4" customFormat="1" ht="38.25">
      <c r="A13" s="33" t="s">
        <v>32</v>
      </c>
      <c r="B13" s="34"/>
      <c r="C13" s="12" t="s">
        <v>20</v>
      </c>
      <c r="D13" s="16">
        <v>3000</v>
      </c>
      <c r="E13" s="16">
        <v>0</v>
      </c>
    </row>
    <row r="14" spans="1:5" s="4" customFormat="1" ht="17.25" customHeight="1">
      <c r="A14" s="38" t="s">
        <v>33</v>
      </c>
      <c r="B14" s="39"/>
      <c r="C14" s="11" t="s">
        <v>6</v>
      </c>
      <c r="D14" s="15">
        <f>D19-D15</f>
        <v>17550.300000000163</v>
      </c>
      <c r="E14" s="15">
        <f>E19-E15</f>
        <v>9641</v>
      </c>
    </row>
    <row r="15" spans="1:5" s="4" customFormat="1" ht="17.25" customHeight="1">
      <c r="A15" s="38" t="s">
        <v>34</v>
      </c>
      <c r="B15" s="39"/>
      <c r="C15" s="11" t="s">
        <v>16</v>
      </c>
      <c r="D15" s="15">
        <f aca="true" t="shared" si="0" ref="D15:E17">D16</f>
        <v>723002.8999999999</v>
      </c>
      <c r="E15" s="15">
        <f t="shared" si="0"/>
        <v>822582.1000000001</v>
      </c>
    </row>
    <row r="16" spans="1:5" s="4" customFormat="1" ht="17.25" customHeight="1">
      <c r="A16" s="40" t="s">
        <v>35</v>
      </c>
      <c r="B16" s="41"/>
      <c r="C16" s="12" t="s">
        <v>7</v>
      </c>
      <c r="D16" s="16">
        <f t="shared" si="0"/>
        <v>723002.8999999999</v>
      </c>
      <c r="E16" s="16">
        <f t="shared" si="0"/>
        <v>822582.1000000001</v>
      </c>
    </row>
    <row r="17" spans="1:5" s="4" customFormat="1" ht="16.5" customHeight="1">
      <c r="A17" s="37" t="s">
        <v>36</v>
      </c>
      <c r="B17" s="37"/>
      <c r="C17" s="13" t="s">
        <v>15</v>
      </c>
      <c r="D17" s="16">
        <f t="shared" si="0"/>
        <v>723002.8999999999</v>
      </c>
      <c r="E17" s="16">
        <f t="shared" si="0"/>
        <v>822582.1000000001</v>
      </c>
    </row>
    <row r="18" spans="1:5" s="4" customFormat="1" ht="29.25" customHeight="1">
      <c r="A18" s="37" t="s">
        <v>37</v>
      </c>
      <c r="B18" s="37"/>
      <c r="C18" s="12" t="s">
        <v>23</v>
      </c>
      <c r="D18" s="16">
        <f>753983.2+851.7-10240.6-22902.9+1290.2+21.3</f>
        <v>723002.8999999999</v>
      </c>
      <c r="E18" s="16">
        <f>817203+241.4+12352-7258.7+21.1+23.3</f>
        <v>822582.1000000001</v>
      </c>
    </row>
    <row r="19" spans="1:5" s="4" customFormat="1" ht="12.75">
      <c r="A19" s="31" t="s">
        <v>38</v>
      </c>
      <c r="B19" s="32"/>
      <c r="C19" s="11" t="s">
        <v>14</v>
      </c>
      <c r="D19" s="15">
        <f aca="true" t="shared" si="1" ref="D19:E21">D20</f>
        <v>740553.2000000001</v>
      </c>
      <c r="E19" s="15">
        <f t="shared" si="1"/>
        <v>832223.1000000001</v>
      </c>
    </row>
    <row r="20" spans="1:5" s="4" customFormat="1" ht="12.75">
      <c r="A20" s="33" t="s">
        <v>39</v>
      </c>
      <c r="B20" s="34"/>
      <c r="C20" s="12" t="s">
        <v>8</v>
      </c>
      <c r="D20" s="16">
        <f t="shared" si="1"/>
        <v>740553.2000000001</v>
      </c>
      <c r="E20" s="16">
        <f t="shared" si="1"/>
        <v>832223.1000000001</v>
      </c>
    </row>
    <row r="21" spans="1:5" s="4" customFormat="1" ht="17.25" customHeight="1">
      <c r="A21" s="37" t="s">
        <v>40</v>
      </c>
      <c r="B21" s="37"/>
      <c r="C21" s="13" t="s">
        <v>13</v>
      </c>
      <c r="D21" s="16">
        <f t="shared" si="1"/>
        <v>740553.2000000001</v>
      </c>
      <c r="E21" s="16">
        <f t="shared" si="1"/>
        <v>832223.1000000001</v>
      </c>
    </row>
    <row r="22" spans="1:5" s="4" customFormat="1" ht="27.75" customHeight="1">
      <c r="A22" s="37" t="s">
        <v>41</v>
      </c>
      <c r="B22" s="37"/>
      <c r="C22" s="12" t="s">
        <v>24</v>
      </c>
      <c r="D22" s="16">
        <f>754782.4+D13+851.7+12.9-10240.6-9164.7+1290.2+21.3</f>
        <v>740553.2000000001</v>
      </c>
      <c r="E22" s="16">
        <f>826844+241.4+12352-7258.7+21.1+23.3</f>
        <v>832223.1000000001</v>
      </c>
    </row>
    <row r="23" ht="12.75">
      <c r="E23" s="2" t="s">
        <v>48</v>
      </c>
    </row>
  </sheetData>
  <sheetProtection/>
  <mergeCells count="19">
    <mergeCell ref="B8:D8"/>
    <mergeCell ref="A9:B9"/>
    <mergeCell ref="A10:B10"/>
    <mergeCell ref="A18:B18"/>
    <mergeCell ref="A21:B21"/>
    <mergeCell ref="A15:B15"/>
    <mergeCell ref="A16:B16"/>
    <mergeCell ref="A14:B14"/>
    <mergeCell ref="A17:B17"/>
    <mergeCell ref="D2:E2"/>
    <mergeCell ref="D3:E3"/>
    <mergeCell ref="D6:E6"/>
    <mergeCell ref="A19:B19"/>
    <mergeCell ref="A20:B20"/>
    <mergeCell ref="A22:B22"/>
    <mergeCell ref="A11:B11"/>
    <mergeCell ref="A12:B12"/>
    <mergeCell ref="A13:B13"/>
    <mergeCell ref="D5:E5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Мухина</cp:lastModifiedBy>
  <cp:lastPrinted>2020-06-10T10:18:14Z</cp:lastPrinted>
  <dcterms:created xsi:type="dcterms:W3CDTF">2010-11-24T04:34:49Z</dcterms:created>
  <dcterms:modified xsi:type="dcterms:W3CDTF">2020-06-18T04:43:23Z</dcterms:modified>
  <cp:category/>
  <cp:version/>
  <cp:contentType/>
  <cp:contentStatus/>
</cp:coreProperties>
</file>