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 activeTab="2"/>
  </bookViews>
  <sheets>
    <sheet name="2021" sheetId="1" r:id="rId1"/>
    <sheet name="2021-2022" sheetId="2" state="hidden" r:id="rId2"/>
    <sheet name="2022-2023" sheetId="3" r:id="rId3"/>
  </sheets>
  <calcPr calcId="145621"/>
</workbook>
</file>

<file path=xl/calcChain.xml><?xml version="1.0" encoding="utf-8"?>
<calcChain xmlns="http://schemas.openxmlformats.org/spreadsheetml/2006/main">
  <c r="G15" i="3" l="1"/>
  <c r="G14" i="3"/>
  <c r="G12" i="3"/>
  <c r="G13" i="3" l="1"/>
  <c r="F18" i="3" l="1"/>
  <c r="F16" i="3" s="1"/>
  <c r="C18" i="3"/>
  <c r="C17" i="3"/>
  <c r="H16" i="3"/>
  <c r="H19" i="3" s="1"/>
  <c r="G16" i="3"/>
  <c r="E16" i="3"/>
  <c r="E19" i="3" s="1"/>
  <c r="D16" i="3"/>
  <c r="F15" i="3"/>
  <c r="F14" i="3"/>
  <c r="F13" i="3"/>
  <c r="F12" i="3"/>
  <c r="G11" i="3"/>
  <c r="F11" i="3" s="1"/>
  <c r="D11" i="3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E15" i="1"/>
  <c r="E31" i="1" s="1"/>
  <c r="D15" i="1"/>
  <c r="D10" i="1"/>
  <c r="F19" i="3" l="1"/>
  <c r="C16" i="3"/>
  <c r="D19" i="3"/>
  <c r="C15" i="1"/>
  <c r="D31" i="1"/>
  <c r="C31" i="1" s="1"/>
  <c r="C11" i="3"/>
  <c r="C19" i="3" s="1"/>
  <c r="G19" i="3"/>
  <c r="C10" i="1"/>
  <c r="D19" i="2" l="1"/>
  <c r="C19" i="2" l="1"/>
  <c r="E19" i="2"/>
  <c r="E25" i="2"/>
  <c r="C24" i="2"/>
  <c r="H25" i="2"/>
  <c r="D25" i="2"/>
  <c r="F23" i="2"/>
  <c r="C22" i="2"/>
  <c r="C21" i="2"/>
  <c r="C20" i="2"/>
  <c r="H19" i="2"/>
  <c r="G19" i="2"/>
  <c r="F19" i="2"/>
  <c r="F18" i="2"/>
  <c r="C18" i="2"/>
  <c r="F17" i="2"/>
  <c r="C17" i="2"/>
  <c r="F16" i="2"/>
  <c r="C16" i="2"/>
  <c r="F15" i="2"/>
  <c r="C15" i="2"/>
  <c r="G14" i="2"/>
  <c r="G25" i="2" s="1"/>
  <c r="F14" i="2"/>
  <c r="F25" i="2" s="1"/>
  <c r="D14" i="2"/>
  <c r="C14" i="2"/>
  <c r="C25" i="2" l="1"/>
</calcChain>
</file>

<file path=xl/sharedStrings.xml><?xml version="1.0" encoding="utf-8"?>
<sst xmlns="http://schemas.openxmlformats.org/spreadsheetml/2006/main" count="143" uniqueCount="71">
  <si>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</si>
  <si>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</si>
  <si>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</si>
  <si>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</si>
  <si>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</si>
  <si>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</si>
  <si>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</si>
  <si>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</si>
  <si>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</si>
  <si>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</si>
  <si>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</si>
  <si>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</si>
  <si>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</si>
  <si>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</si>
  <si>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</si>
  <si>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</si>
  <si>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</si>
  <si>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</si>
  <si>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</si>
  <si>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</si>
  <si>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</si>
  <si>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</si>
  <si>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</si>
  <si>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</si>
  <si>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</si>
  <si>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</si>
  <si>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</si>
  <si>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2.9.</t>
  </si>
  <si>
    <t>2.10.</t>
  </si>
  <si>
    <t>2.11.</t>
  </si>
  <si>
    <t>к решению Думы</t>
  </si>
  <si>
    <t>2.12.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</si>
  <si>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</si>
  <si>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</si>
  <si>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</si>
  <si>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</si>
  <si>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</si>
  <si>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</si>
  <si>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</si>
  <si>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</si>
  <si>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</si>
  <si>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</si>
  <si>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</si>
  <si>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</si>
  <si>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</si>
  <si>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</si>
  <si>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Ремонт участка автомобильной дороги общего пользования по ул. Калинина от ул. Ленина до ул. Мехоношина в г. Александровск</t>
  </si>
  <si>
    <t>Ремонт участков автомобильной дороги общего пользования по ул. Пригородная в г. Александровск</t>
  </si>
  <si>
    <t>Ремонт участка автомобильной дороги общего пользования по ул. Красина от ул. Братьев Давыдовых до ул. Кирова в г. Александровск</t>
  </si>
  <si>
    <t>Ремонт участка автомобильной дороги общего пользования по ул. Чапаева от ул. Ленина до ул. Мехоношина в г. Александровск</t>
  </si>
  <si>
    <t>Ремонт участков автомобильной дороги общего пользования по ул. Гайдара в г. Александровск</t>
  </si>
  <si>
    <t>Обустройство пешеходных переходов в г. Александровск</t>
  </si>
  <si>
    <t>Ремонт участка автомобильной дороги общего пользования по ул. Парковая от ул. Уральская до ул. Заводская в п. Яйва</t>
  </si>
  <si>
    <t>Ремонт участка автомобильной дороги общего пользования по ул. Парковая от здания универмага до ул. Первомайская в п. Яйва</t>
  </si>
  <si>
    <t>Ремонт участка автомобильной дороги общего пользования по ул. 8 Марта в п. Яйва</t>
  </si>
  <si>
    <t>Ремонт участка автомобильной дороги общего пользования по ул. Первомайская от ул. Энергетиков до ул. 8 Марта в п. Яйва</t>
  </si>
  <si>
    <t>Обустройство пешеходных переходов в п. Яйва</t>
  </si>
  <si>
    <t>Ремонт участка автомобильной дороги общего пользования по ул. Лоскутова от ул. Свободы до дома № 24 по ул. Лоскутова в п. Всеволодо-Вильва</t>
  </si>
  <si>
    <t>Ремонт участка автомобильной дороги общего пользования «Кунгур – Соликамск» - «Камень»</t>
  </si>
  <si>
    <t>2.13.</t>
  </si>
  <si>
    <t>2.14.</t>
  </si>
  <si>
    <t>2.15.</t>
  </si>
  <si>
    <t>Ремонт участка автомобильной дороги общего пользования по ул. Юбилейная от ул. Железнодорожная до ДК «Горняк» в п. Карьер-Известняк</t>
  </si>
  <si>
    <t>2023 год</t>
  </si>
  <si>
    <t>Приложение 16</t>
  </si>
  <si>
    <t xml:space="preserve">от  № </t>
  </si>
  <si>
    <t>Распределение средств муниципального дорожного фонда Александровского муниципального округа на 2021 год, тыс. рублей</t>
  </si>
  <si>
    <t>Софинансирование мероприятий по ремонту участка Александровск-Всеволодо-Вильва автомобильной дороги общего пользования Кунгур-Соликамск-Усть-Игум</t>
  </si>
  <si>
    <t>Ремонт участка автомобильной дороги общего пользования «Кунгур – Соликамск» - «Чикман» (Яйва - Скопкортная)</t>
  </si>
  <si>
    <t>Распределение средств муниципального дорожного фонда Александровского муниципального округа на 2022-2023 год, тыс. рублей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</si>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</sst>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vertical="center" wrapText="1"/>
    </xf>
    <xf numFmtId="0" fontId="0" fillId="0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4" fontId="6" fillId="0" borderId="0" xfId="1" applyNumberFormat="1" applyFont="1" applyAlignment="1">
      <alignment horizontal="right"/>
    </xf>
    <xf numFmtId="4" fontId="1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2" workbookViewId="0">
      <selection activeCell="B16" sqref="B16"/>
    </sheetView>
  </sheetViews>
  <sheetFormatPr defaultRowHeight="15" x14ac:dyDescent="0.25"/>
  <cols>
    <col min="1" max="1" width="6.42578125" customWidth="1"/>
    <col min="2" max="2" width="46.28515625" customWidth="1"/>
    <col min="3" max="3" width="15.28515625" style="23" customWidth="1"/>
    <col min="4" max="4" width="17.140625" style="23" customWidth="1"/>
    <col min="5" max="5" width="16.7109375" style="23" customWidth="1"/>
  </cols>
  <sheetData>
    <row r="1" spans="1:8" ht="15.75" x14ac:dyDescent="0.25">
      <c r="D1" s="33"/>
      <c r="E1" s="34" t="s">
        <v>64</v>
      </c>
    </row>
    <row r="2" spans="1:8" ht="15.75" x14ac:dyDescent="0.25">
      <c r="D2" s="35"/>
      <c r="E2" s="36" t="s">
        <v>30</v>
      </c>
    </row>
    <row r="3" spans="1:8" x14ac:dyDescent="0.25">
      <c r="E3" s="37" t="s">
        <v>65</v>
      </c>
    </row>
    <row r="4" spans="1:8" x14ac:dyDescent="0.25">
      <c r="E4" s="38"/>
    </row>
    <row r="5" spans="1:8" ht="37.5" customHeight="1" x14ac:dyDescent="0.3">
      <c r="A5" s="48" t="s">
        <v>66</v>
      </c>
      <c r="B5" s="48"/>
      <c r="C5" s="48"/>
      <c r="D5" s="48"/>
      <c r="E5" s="48"/>
    </row>
    <row r="7" spans="1:8" ht="15.75" customHeight="1" x14ac:dyDescent="0.25">
      <c r="A7" s="49" t="s">
        <v>0</v>
      </c>
      <c r="B7" s="50" t="s">
        <v>4</v>
      </c>
      <c r="C7" s="52" t="s">
        <v>5</v>
      </c>
      <c r="D7" s="54" t="s">
        <v>1</v>
      </c>
      <c r="E7" s="54"/>
    </row>
    <row r="8" spans="1:8" ht="67.5" customHeight="1" x14ac:dyDescent="0.25">
      <c r="A8" s="49"/>
      <c r="B8" s="51"/>
      <c r="C8" s="53"/>
      <c r="D8" s="39" t="s">
        <v>20</v>
      </c>
      <c r="E8" s="39" t="s">
        <v>2</v>
      </c>
    </row>
    <row r="9" spans="1:8" ht="15" customHeight="1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8" ht="66" customHeight="1" x14ac:dyDescent="0.25">
      <c r="A10" s="9" t="s">
        <v>6</v>
      </c>
      <c r="B10" s="15" t="s">
        <v>22</v>
      </c>
      <c r="C10" s="41">
        <f>D10+E10</f>
        <v>28372.400000000001</v>
      </c>
      <c r="D10" s="41">
        <f>D11+D12+D13+D14</f>
        <v>28372.400000000001</v>
      </c>
      <c r="E10" s="42">
        <v>0</v>
      </c>
    </row>
    <row r="11" spans="1:8" ht="52.5" customHeight="1" x14ac:dyDescent="0.25">
      <c r="A11" s="5" t="s">
        <v>7</v>
      </c>
      <c r="B11" s="28" t="s">
        <v>23</v>
      </c>
      <c r="C11" s="43">
        <v>13938.71</v>
      </c>
      <c r="D11" s="43">
        <v>13938.7</v>
      </c>
      <c r="E11" s="44">
        <v>0</v>
      </c>
    </row>
    <row r="12" spans="1:8" ht="68.25" customHeight="1" x14ac:dyDescent="0.25">
      <c r="A12" s="5" t="s">
        <v>8</v>
      </c>
      <c r="B12" s="28" t="s">
        <v>24</v>
      </c>
      <c r="C12" s="43">
        <v>5662.83</v>
      </c>
      <c r="D12" s="43">
        <v>5662.8</v>
      </c>
      <c r="E12" s="44">
        <v>0</v>
      </c>
    </row>
    <row r="13" spans="1:8" ht="66" customHeight="1" x14ac:dyDescent="0.25">
      <c r="A13" s="5" t="s">
        <v>9</v>
      </c>
      <c r="B13" s="28" t="s">
        <v>25</v>
      </c>
      <c r="C13" s="43">
        <v>4148.8599999999997</v>
      </c>
      <c r="D13" s="43">
        <v>4148.8999999999996</v>
      </c>
      <c r="E13" s="44">
        <v>0</v>
      </c>
    </row>
    <row r="14" spans="1:8" ht="55.5" customHeight="1" x14ac:dyDescent="0.25">
      <c r="A14" s="4" t="s">
        <v>10</v>
      </c>
      <c r="B14" s="28" t="s">
        <v>26</v>
      </c>
      <c r="C14" s="43">
        <v>4622.04</v>
      </c>
      <c r="D14" s="43">
        <v>4622</v>
      </c>
      <c r="E14" s="44">
        <v>0</v>
      </c>
    </row>
    <row r="15" spans="1:8" ht="51" customHeight="1" x14ac:dyDescent="0.25">
      <c r="A15" s="5" t="s">
        <v>11</v>
      </c>
      <c r="B15" s="16" t="s">
        <v>21</v>
      </c>
      <c r="C15" s="45">
        <f>D15+E15</f>
        <v>50958.400000000001</v>
      </c>
      <c r="D15" s="42">
        <f>D16+D17+D18+D19+D20+D30+D21+D22+D23+D24+D25+D26+D27+D28+D29</f>
        <v>6322.3</v>
      </c>
      <c r="E15" s="42">
        <f>E16+E17+E18+E19+E20+E30+E21+E22+E23+E24+E25+E26+E27+E28+E29</f>
        <v>44636.1</v>
      </c>
      <c r="F15" s="29"/>
      <c r="G15" s="29"/>
      <c r="H15" s="29"/>
    </row>
    <row r="16" spans="1:8" ht="66.75" customHeight="1" x14ac:dyDescent="0.25">
      <c r="A16" s="30" t="s">
        <v>12</v>
      </c>
      <c r="B16" s="31" t="s">
        <v>46</v>
      </c>
      <c r="C16" s="43">
        <f t="shared" ref="C16:C25" si="0">D16+E16</f>
        <v>3268</v>
      </c>
      <c r="D16" s="43">
        <v>326.8</v>
      </c>
      <c r="E16" s="43">
        <v>2941.2</v>
      </c>
      <c r="G16" s="23"/>
    </row>
    <row r="17" spans="1:10" ht="53.25" customHeight="1" x14ac:dyDescent="0.25">
      <c r="A17" s="30" t="s">
        <v>13</v>
      </c>
      <c r="B17" s="32" t="s">
        <v>47</v>
      </c>
      <c r="C17" s="43">
        <f t="shared" si="0"/>
        <v>2211.1999999999998</v>
      </c>
      <c r="D17" s="43">
        <v>221.1</v>
      </c>
      <c r="E17" s="43">
        <v>1990.1</v>
      </c>
      <c r="G17" s="23"/>
    </row>
    <row r="18" spans="1:10" ht="64.5" customHeight="1" x14ac:dyDescent="0.25">
      <c r="A18" s="30" t="s">
        <v>14</v>
      </c>
      <c r="B18" s="31" t="s">
        <v>48</v>
      </c>
      <c r="C18" s="43">
        <f t="shared" si="0"/>
        <v>3375.9</v>
      </c>
      <c r="D18" s="44">
        <v>337.6</v>
      </c>
      <c r="E18" s="43">
        <v>3038.3</v>
      </c>
      <c r="G18" s="23"/>
    </row>
    <row r="19" spans="1:10" ht="65.25" customHeight="1" x14ac:dyDescent="0.25">
      <c r="A19" s="30" t="s">
        <v>15</v>
      </c>
      <c r="B19" s="31" t="s">
        <v>49</v>
      </c>
      <c r="C19" s="43">
        <f t="shared" si="0"/>
        <v>2658.9</v>
      </c>
      <c r="D19" s="43">
        <v>265.89999999999998</v>
      </c>
      <c r="E19" s="43">
        <v>2393</v>
      </c>
      <c r="G19" s="23"/>
    </row>
    <row r="20" spans="1:10" ht="66.75" customHeight="1" x14ac:dyDescent="0.25">
      <c r="A20" s="30" t="s">
        <v>16</v>
      </c>
      <c r="B20" s="31" t="s">
        <v>50</v>
      </c>
      <c r="C20" s="43">
        <f t="shared" si="0"/>
        <v>4145.1000000000004</v>
      </c>
      <c r="D20" s="43">
        <v>414.5</v>
      </c>
      <c r="E20" s="43">
        <v>3730.6</v>
      </c>
      <c r="G20" s="23"/>
    </row>
    <row r="21" spans="1:10" ht="54" customHeight="1" x14ac:dyDescent="0.25">
      <c r="A21" s="30" t="s">
        <v>17</v>
      </c>
      <c r="B21" s="31" t="s">
        <v>51</v>
      </c>
      <c r="C21" s="43">
        <f t="shared" si="0"/>
        <v>200</v>
      </c>
      <c r="D21" s="43">
        <v>20</v>
      </c>
      <c r="E21" s="43">
        <v>180</v>
      </c>
      <c r="G21" s="23"/>
    </row>
    <row r="22" spans="1:10" ht="54.75" customHeight="1" x14ac:dyDescent="0.25">
      <c r="A22" s="30" t="s">
        <v>18</v>
      </c>
      <c r="B22" s="31" t="s">
        <v>52</v>
      </c>
      <c r="C22" s="43">
        <f t="shared" si="0"/>
        <v>2849.8</v>
      </c>
      <c r="D22" s="43">
        <v>285</v>
      </c>
      <c r="E22" s="43">
        <v>2564.8000000000002</v>
      </c>
      <c r="G22" s="23"/>
    </row>
    <row r="23" spans="1:10" ht="73.5" customHeight="1" x14ac:dyDescent="0.25">
      <c r="A23" s="30" t="s">
        <v>19</v>
      </c>
      <c r="B23" s="31" t="s">
        <v>53</v>
      </c>
      <c r="C23" s="43">
        <f t="shared" si="0"/>
        <v>939.19999999999993</v>
      </c>
      <c r="D23" s="43">
        <v>93.9</v>
      </c>
      <c r="E23" s="43">
        <v>845.3</v>
      </c>
    </row>
    <row r="24" spans="1:10" ht="49.5" customHeight="1" x14ac:dyDescent="0.25">
      <c r="A24" s="30" t="s">
        <v>27</v>
      </c>
      <c r="B24" s="31" t="s">
        <v>54</v>
      </c>
      <c r="C24" s="43">
        <f t="shared" si="0"/>
        <v>3072.2999999999997</v>
      </c>
      <c r="D24" s="43">
        <v>307.2</v>
      </c>
      <c r="E24" s="43">
        <v>2765.1</v>
      </c>
    </row>
    <row r="25" spans="1:10" ht="54" customHeight="1" x14ac:dyDescent="0.25">
      <c r="A25" s="30" t="s">
        <v>28</v>
      </c>
      <c r="B25" s="31" t="s">
        <v>55</v>
      </c>
      <c r="C25" s="43">
        <f t="shared" si="0"/>
        <v>5489.2999999999993</v>
      </c>
      <c r="D25" s="43">
        <v>548.9</v>
      </c>
      <c r="E25" s="43">
        <v>4940.3999999999996</v>
      </c>
    </row>
    <row r="26" spans="1:10" ht="51" customHeight="1" x14ac:dyDescent="0.25">
      <c r="A26" s="30" t="s">
        <v>29</v>
      </c>
      <c r="B26" s="31" t="s">
        <v>56</v>
      </c>
      <c r="C26" s="43">
        <f>E26+D26</f>
        <v>593.6</v>
      </c>
      <c r="D26" s="43">
        <v>59.4</v>
      </c>
      <c r="E26" s="43">
        <v>534.20000000000005</v>
      </c>
    </row>
    <row r="27" spans="1:10" ht="68.25" customHeight="1" x14ac:dyDescent="0.25">
      <c r="A27" s="30" t="s">
        <v>31</v>
      </c>
      <c r="B27" s="31" t="s">
        <v>57</v>
      </c>
      <c r="C27" s="43">
        <f>E27+D27</f>
        <v>11619.1</v>
      </c>
      <c r="D27" s="43">
        <v>1161.9000000000001</v>
      </c>
      <c r="E27" s="43">
        <v>10457.200000000001</v>
      </c>
    </row>
    <row r="28" spans="1:10" ht="51" customHeight="1" x14ac:dyDescent="0.25">
      <c r="A28" s="30" t="s">
        <v>59</v>
      </c>
      <c r="B28" s="31" t="s">
        <v>58</v>
      </c>
      <c r="C28" s="43">
        <f>E28+D28</f>
        <v>3000</v>
      </c>
      <c r="D28" s="43">
        <v>300</v>
      </c>
      <c r="E28" s="43">
        <v>2700</v>
      </c>
    </row>
    <row r="29" spans="1:10" ht="51" customHeight="1" x14ac:dyDescent="0.25">
      <c r="A29" s="30" t="s">
        <v>60</v>
      </c>
      <c r="B29" s="31" t="s">
        <v>68</v>
      </c>
      <c r="C29" s="43">
        <f>E29+D29</f>
        <v>6173.2</v>
      </c>
      <c r="D29" s="44">
        <v>617.29999999999995</v>
      </c>
      <c r="E29" s="43">
        <v>5555.9</v>
      </c>
    </row>
    <row r="30" spans="1:10" ht="66" customHeight="1" x14ac:dyDescent="0.25">
      <c r="A30" s="30" t="s">
        <v>61</v>
      </c>
      <c r="B30" s="31" t="s">
        <v>67</v>
      </c>
      <c r="C30" s="43">
        <f>D30+E30</f>
        <v>1362.8</v>
      </c>
      <c r="D30" s="44">
        <v>1362.8</v>
      </c>
      <c r="E30" s="43">
        <v>0</v>
      </c>
      <c r="G30" s="23"/>
    </row>
    <row r="31" spans="1:10" ht="20.25" customHeight="1" x14ac:dyDescent="0.25">
      <c r="A31" s="7"/>
      <c r="B31" s="8" t="s">
        <v>3</v>
      </c>
      <c r="C31" s="46">
        <f>D31+E31</f>
        <v>79330.8</v>
      </c>
      <c r="D31" s="47">
        <f>D10+D15</f>
        <v>34694.700000000004</v>
      </c>
      <c r="E31" s="47">
        <f>E10+E15</f>
        <v>44636.1</v>
      </c>
      <c r="F31" s="29"/>
      <c r="G31" s="29"/>
      <c r="H31" s="29"/>
      <c r="I31" s="29"/>
      <c r="J31" s="29"/>
    </row>
    <row r="32" spans="1:10" x14ac:dyDescent="0.25">
      <c r="E32" s="40"/>
    </row>
  </sheetData>
  <mergeCells count="5">
    <mergeCell ref="A5:E5"/>
    <mergeCell ref="A7:A8"/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2" workbookViewId="0">
      <selection activeCell="B24" sqref="B24"/>
    </sheetView>
  </sheetViews>
  <sheetFormatPr defaultRowHeight="15" x14ac:dyDescent="0.25"/>
  <cols>
    <col min="1" max="1" width="6.42578125" customWidth="1"/>
    <col min="2" max="2" width="47.7109375" customWidth="1"/>
    <col min="3" max="3" width="14.85546875" customWidth="1"/>
    <col min="4" max="4" width="12.5703125" customWidth="1"/>
    <col min="5" max="5" width="12.42578125" customWidth="1"/>
    <col min="6" max="6" width="14.28515625" customWidth="1"/>
    <col min="7" max="7" width="11.28515625" customWidth="1"/>
    <col min="8" max="8" width="12" customWidth="1"/>
  </cols>
  <sheetData>
    <row r="1" spans="1:8" ht="15.75" x14ac:dyDescent="0.25">
      <c r="H1" s="17" t="s">
        <v>43</v>
      </c>
    </row>
    <row r="2" spans="1:8" ht="15.75" x14ac:dyDescent="0.25">
      <c r="H2" s="18" t="s">
        <v>30</v>
      </c>
    </row>
    <row r="3" spans="1:8" x14ac:dyDescent="0.25">
      <c r="H3" s="19" t="s">
        <v>45</v>
      </c>
    </row>
    <row r="4" spans="1:8" ht="15.75" x14ac:dyDescent="0.25">
      <c r="H4" s="17" t="s">
        <v>42</v>
      </c>
    </row>
    <row r="5" spans="1:8" ht="15.75" x14ac:dyDescent="0.25">
      <c r="H5" s="18" t="s">
        <v>30</v>
      </c>
    </row>
    <row r="6" spans="1:8" x14ac:dyDescent="0.25">
      <c r="H6" s="19" t="s">
        <v>41</v>
      </c>
    </row>
    <row r="8" spans="1:8" ht="48" customHeight="1" x14ac:dyDescent="0.3">
      <c r="A8" s="55" t="s">
        <v>32</v>
      </c>
      <c r="B8" s="55"/>
      <c r="C8" s="55"/>
      <c r="D8" s="55"/>
      <c r="E8" s="55"/>
      <c r="F8" s="55"/>
      <c r="G8" s="55"/>
      <c r="H8" s="55"/>
    </row>
    <row r="10" spans="1:8" ht="15.75" x14ac:dyDescent="0.25">
      <c r="A10" s="49" t="s">
        <v>0</v>
      </c>
      <c r="B10" s="56" t="s">
        <v>4</v>
      </c>
      <c r="C10" s="57" t="s">
        <v>33</v>
      </c>
      <c r="D10" s="57"/>
      <c r="E10" s="57"/>
      <c r="F10" s="57" t="s">
        <v>34</v>
      </c>
      <c r="G10" s="57"/>
      <c r="H10" s="57"/>
    </row>
    <row r="11" spans="1:8" ht="15.75" customHeight="1" x14ac:dyDescent="0.25">
      <c r="A11" s="49"/>
      <c r="B11" s="56"/>
      <c r="C11" s="58" t="s">
        <v>5</v>
      </c>
      <c r="D11" s="49" t="s">
        <v>1</v>
      </c>
      <c r="E11" s="49"/>
      <c r="F11" s="58" t="s">
        <v>5</v>
      </c>
      <c r="G11" s="49" t="s">
        <v>1</v>
      </c>
      <c r="H11" s="49"/>
    </row>
    <row r="12" spans="1:8" ht="63" x14ac:dyDescent="0.25">
      <c r="A12" s="49"/>
      <c r="B12" s="56"/>
      <c r="C12" s="58"/>
      <c r="D12" s="1" t="s">
        <v>20</v>
      </c>
      <c r="E12" s="1" t="s">
        <v>2</v>
      </c>
      <c r="F12" s="58"/>
      <c r="G12" s="1" t="s">
        <v>20</v>
      </c>
      <c r="H12" s="1" t="s">
        <v>2</v>
      </c>
    </row>
    <row r="13" spans="1:8" ht="15" customHeight="1" x14ac:dyDescent="0.2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 x14ac:dyDescent="0.25">
      <c r="A14" s="9" t="s">
        <v>6</v>
      </c>
      <c r="B14" s="22" t="s">
        <v>22</v>
      </c>
      <c r="C14" s="11">
        <f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 x14ac:dyDescent="0.25">
      <c r="A15" s="5" t="s">
        <v>7</v>
      </c>
      <c r="B15" s="10" t="s">
        <v>23</v>
      </c>
      <c r="C15" s="6">
        <f t="shared" ref="C15:C18" si="0">D15+E15</f>
        <v>14000</v>
      </c>
      <c r="D15" s="6">
        <v>14000</v>
      </c>
      <c r="E15" s="6">
        <v>0</v>
      </c>
      <c r="F15" s="6">
        <f t="shared" ref="F15:F18" si="1">G15+H15</f>
        <v>14400</v>
      </c>
      <c r="G15" s="6">
        <v>14400</v>
      </c>
      <c r="H15" s="6">
        <v>0</v>
      </c>
    </row>
    <row r="16" spans="1:8" ht="63" x14ac:dyDescent="0.25">
      <c r="A16" s="5" t="s">
        <v>8</v>
      </c>
      <c r="B16" s="10" t="s">
        <v>24</v>
      </c>
      <c r="C16" s="6">
        <f t="shared" si="0"/>
        <v>4800</v>
      </c>
      <c r="D16" s="6">
        <v>4800</v>
      </c>
      <c r="E16" s="6">
        <v>0</v>
      </c>
      <c r="F16" s="6">
        <f t="shared" si="1"/>
        <v>4900</v>
      </c>
      <c r="G16" s="6">
        <v>4900</v>
      </c>
      <c r="H16" s="6">
        <v>0</v>
      </c>
    </row>
    <row r="17" spans="1:8" ht="63" x14ac:dyDescent="0.25">
      <c r="A17" s="5" t="s">
        <v>9</v>
      </c>
      <c r="B17" s="10" t="s">
        <v>25</v>
      </c>
      <c r="C17" s="6">
        <f t="shared" si="0"/>
        <v>3400</v>
      </c>
      <c r="D17" s="6">
        <v>3400</v>
      </c>
      <c r="E17" s="6">
        <v>0</v>
      </c>
      <c r="F17" s="6">
        <f t="shared" si="1"/>
        <v>3400</v>
      </c>
      <c r="G17" s="6">
        <v>3400</v>
      </c>
      <c r="H17" s="6">
        <v>0</v>
      </c>
    </row>
    <row r="18" spans="1:8" ht="47.25" x14ac:dyDescent="0.25">
      <c r="A18" s="4" t="s">
        <v>10</v>
      </c>
      <c r="B18" s="10" t="s">
        <v>26</v>
      </c>
      <c r="C18" s="6">
        <f t="shared" si="0"/>
        <v>3623.05</v>
      </c>
      <c r="D18" s="6">
        <v>3623.05</v>
      </c>
      <c r="E18" s="6">
        <v>0</v>
      </c>
      <c r="F18" s="6">
        <f t="shared" si="1"/>
        <v>3865.13</v>
      </c>
      <c r="G18" s="6">
        <v>3865.13</v>
      </c>
      <c r="H18" s="6">
        <v>0</v>
      </c>
    </row>
    <row r="19" spans="1:8" ht="47.25" x14ac:dyDescent="0.25">
      <c r="A19" s="5" t="s">
        <v>11</v>
      </c>
      <c r="B19" s="8" t="s">
        <v>21</v>
      </c>
      <c r="C19" s="12">
        <f>D19+E19</f>
        <v>62592.039999999994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 t="shared" ref="G19:H19" si="2">G23</f>
        <v>4896.57</v>
      </c>
      <c r="H19" s="12">
        <f t="shared" si="2"/>
        <v>44069.1</v>
      </c>
    </row>
    <row r="20" spans="1:8" ht="220.5" x14ac:dyDescent="0.25">
      <c r="A20" s="5" t="s">
        <v>12</v>
      </c>
      <c r="B20" s="13" t="s">
        <v>35</v>
      </c>
      <c r="C20" s="6">
        <f t="shared" ref="C20:C22" si="3">D20+E20</f>
        <v>22009</v>
      </c>
      <c r="D20" s="6">
        <v>2200.9</v>
      </c>
      <c r="E20" s="6">
        <v>19808.099999999999</v>
      </c>
      <c r="F20" s="6" t="s">
        <v>36</v>
      </c>
      <c r="G20" s="6" t="s">
        <v>36</v>
      </c>
      <c r="H20" s="6" t="s">
        <v>36</v>
      </c>
    </row>
    <row r="21" spans="1:8" ht="126" x14ac:dyDescent="0.25">
      <c r="A21" s="5" t="s">
        <v>13</v>
      </c>
      <c r="B21" s="14" t="s">
        <v>37</v>
      </c>
      <c r="C21" s="6">
        <f>D21+E21</f>
        <v>18413.330000000002</v>
      </c>
      <c r="D21" s="6">
        <v>1841.33</v>
      </c>
      <c r="E21" s="6">
        <v>16572</v>
      </c>
      <c r="F21" s="6" t="s">
        <v>36</v>
      </c>
      <c r="G21" s="6" t="s">
        <v>36</v>
      </c>
      <c r="H21" s="6" t="s">
        <v>36</v>
      </c>
    </row>
    <row r="22" spans="1:8" ht="126" x14ac:dyDescent="0.25">
      <c r="A22" s="5" t="s">
        <v>14</v>
      </c>
      <c r="B22" s="13" t="s">
        <v>38</v>
      </c>
      <c r="C22" s="6">
        <f t="shared" si="3"/>
        <v>8542.2199999999993</v>
      </c>
      <c r="D22" s="6">
        <v>854.22</v>
      </c>
      <c r="E22" s="6">
        <v>7688</v>
      </c>
      <c r="F22" s="6" t="s">
        <v>36</v>
      </c>
      <c r="G22" s="6" t="s">
        <v>36</v>
      </c>
      <c r="H22" s="6" t="s">
        <v>36</v>
      </c>
    </row>
    <row r="23" spans="1:8" ht="47.25" x14ac:dyDescent="0.25">
      <c r="A23" s="5" t="s">
        <v>39</v>
      </c>
      <c r="B23" s="13" t="s">
        <v>40</v>
      </c>
      <c r="C23" s="6" t="s">
        <v>36</v>
      </c>
      <c r="D23" s="6" t="s">
        <v>36</v>
      </c>
      <c r="E23" s="6" t="s">
        <v>36</v>
      </c>
      <c r="F23" s="6">
        <f t="shared" ref="F23" si="4">G23+H23</f>
        <v>48965.67</v>
      </c>
      <c r="G23" s="6">
        <v>4896.57</v>
      </c>
      <c r="H23" s="6">
        <v>44069.1</v>
      </c>
    </row>
    <row r="24" spans="1:8" ht="63" x14ac:dyDescent="0.25">
      <c r="A24" s="5" t="s">
        <v>16</v>
      </c>
      <c r="B24" s="24" t="s">
        <v>44</v>
      </c>
      <c r="C24" s="20">
        <f>D24+E24</f>
        <v>13627.49</v>
      </c>
      <c r="D24" s="20">
        <v>1362.75</v>
      </c>
      <c r="E24" s="20">
        <v>12264.74</v>
      </c>
      <c r="F24" s="6" t="s">
        <v>36</v>
      </c>
      <c r="G24" s="6" t="s">
        <v>36</v>
      </c>
      <c r="H24" s="6" t="s">
        <v>36</v>
      </c>
    </row>
    <row r="25" spans="1:8" ht="15.75" x14ac:dyDescent="0.25">
      <c r="A25" s="7"/>
      <c r="B25" s="8" t="s">
        <v>3</v>
      </c>
      <c r="C25" s="21">
        <f>C14+C19</f>
        <v>88415.09</v>
      </c>
      <c r="D25" s="21">
        <f t="shared" ref="D25" si="5">D14+D19</f>
        <v>32082.25</v>
      </c>
      <c r="E25" s="21">
        <f>E14+E19</f>
        <v>56332.84</v>
      </c>
      <c r="F25" s="21">
        <f>F14+F19</f>
        <v>75530.8</v>
      </c>
      <c r="G25" s="21">
        <f t="shared" ref="G25:H25" si="6">G14+G19</f>
        <v>31461.7</v>
      </c>
      <c r="H25" s="21">
        <f t="shared" si="6"/>
        <v>44069.1</v>
      </c>
    </row>
  </sheetData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I3" sqref="I3"/>
    </sheetView>
  </sheetViews>
  <sheetFormatPr defaultRowHeight="15" x14ac:dyDescent="0.25"/>
  <cols>
    <col min="1" max="1" width="6.42578125" customWidth="1"/>
    <col min="2" max="2" width="47.7109375" customWidth="1"/>
    <col min="3" max="3" width="14.85546875" customWidth="1"/>
    <col min="4" max="4" width="12.5703125" customWidth="1"/>
    <col min="5" max="5" width="12.42578125" customWidth="1"/>
    <col min="6" max="6" width="14.28515625" customWidth="1"/>
    <col min="7" max="7" width="11.28515625" customWidth="1"/>
    <col min="8" max="8" width="12" customWidth="1"/>
  </cols>
  <sheetData>
    <row r="1" spans="1:8" ht="15.75" x14ac:dyDescent="0.25">
      <c r="H1" s="26" t="s">
        <v>70</v>
      </c>
    </row>
    <row r="2" spans="1:8" ht="15.75" x14ac:dyDescent="0.25">
      <c r="H2" s="18" t="s">
        <v>30</v>
      </c>
    </row>
    <row r="3" spans="1:8" x14ac:dyDescent="0.25">
      <c r="H3" s="27" t="s">
        <v>65</v>
      </c>
    </row>
    <row r="5" spans="1:8" ht="39" customHeight="1" x14ac:dyDescent="0.3">
      <c r="A5" s="48" t="s">
        <v>69</v>
      </c>
      <c r="B5" s="48"/>
      <c r="C5" s="48"/>
      <c r="D5" s="48"/>
      <c r="E5" s="48"/>
      <c r="F5" s="48"/>
      <c r="G5" s="48"/>
      <c r="H5" s="48"/>
    </row>
    <row r="7" spans="1:8" ht="15.75" x14ac:dyDescent="0.25">
      <c r="A7" s="49" t="s">
        <v>0</v>
      </c>
      <c r="B7" s="56" t="s">
        <v>4</v>
      </c>
      <c r="C7" s="59" t="s">
        <v>34</v>
      </c>
      <c r="D7" s="59"/>
      <c r="E7" s="59"/>
      <c r="F7" s="59" t="s">
        <v>63</v>
      </c>
      <c r="G7" s="59"/>
      <c r="H7" s="59"/>
    </row>
    <row r="8" spans="1:8" ht="15.75" customHeight="1" x14ac:dyDescent="0.25">
      <c r="A8" s="49"/>
      <c r="B8" s="56"/>
      <c r="C8" s="58" t="s">
        <v>5</v>
      </c>
      <c r="D8" s="49" t="s">
        <v>1</v>
      </c>
      <c r="E8" s="49"/>
      <c r="F8" s="58" t="s">
        <v>5</v>
      </c>
      <c r="G8" s="49" t="s">
        <v>1</v>
      </c>
      <c r="H8" s="49"/>
    </row>
    <row r="9" spans="1:8" ht="63" x14ac:dyDescent="0.25">
      <c r="A9" s="49"/>
      <c r="B9" s="56"/>
      <c r="C9" s="58"/>
      <c r="D9" s="25" t="s">
        <v>20</v>
      </c>
      <c r="E9" s="25" t="s">
        <v>2</v>
      </c>
      <c r="F9" s="58"/>
      <c r="G9" s="25" t="s">
        <v>20</v>
      </c>
      <c r="H9" s="25" t="s">
        <v>2</v>
      </c>
    </row>
    <row r="10" spans="1:8" ht="15" customHeight="1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3">
        <v>6</v>
      </c>
      <c r="G10" s="2">
        <v>7</v>
      </c>
      <c r="H10" s="2">
        <v>8</v>
      </c>
    </row>
    <row r="11" spans="1:8" ht="63" x14ac:dyDescent="0.25">
      <c r="A11" s="9" t="s">
        <v>6</v>
      </c>
      <c r="B11" s="22" t="s">
        <v>22</v>
      </c>
      <c r="C11" s="42">
        <f>D11+E11</f>
        <v>29640.1</v>
      </c>
      <c r="D11" s="42">
        <f>D12+D13+D14+D15</f>
        <v>29640.1</v>
      </c>
      <c r="E11" s="42">
        <v>0</v>
      </c>
      <c r="F11" s="42">
        <f>G11+H11</f>
        <v>31850.22</v>
      </c>
      <c r="G11" s="42">
        <f>G12+G13+G14+G15</f>
        <v>31850.22</v>
      </c>
      <c r="H11" s="42">
        <v>0</v>
      </c>
    </row>
    <row r="12" spans="1:8" ht="47.25" x14ac:dyDescent="0.25">
      <c r="A12" s="5" t="s">
        <v>7</v>
      </c>
      <c r="B12" s="28" t="s">
        <v>23</v>
      </c>
      <c r="C12" s="44">
        <v>14561.47</v>
      </c>
      <c r="D12" s="44">
        <v>14561.5</v>
      </c>
      <c r="E12" s="44">
        <v>0</v>
      </c>
      <c r="F12" s="44">
        <f>G12+H12</f>
        <v>15797.1</v>
      </c>
      <c r="G12" s="44">
        <f>15997.1-200</f>
        <v>15797.1</v>
      </c>
      <c r="H12" s="44">
        <v>0</v>
      </c>
    </row>
    <row r="13" spans="1:8" ht="63" x14ac:dyDescent="0.25">
      <c r="A13" s="5" t="s">
        <v>8</v>
      </c>
      <c r="B13" s="28" t="s">
        <v>24</v>
      </c>
      <c r="C13" s="44">
        <v>5915.83</v>
      </c>
      <c r="D13" s="44">
        <v>5915.8</v>
      </c>
      <c r="E13" s="44">
        <v>0</v>
      </c>
      <c r="F13" s="44">
        <f>G13+H13</f>
        <v>6349.1</v>
      </c>
      <c r="G13" s="44">
        <f>6499.1-150</f>
        <v>6349.1</v>
      </c>
      <c r="H13" s="44">
        <v>0</v>
      </c>
    </row>
    <row r="14" spans="1:8" ht="63" x14ac:dyDescent="0.25">
      <c r="A14" s="5" t="s">
        <v>9</v>
      </c>
      <c r="B14" s="28" t="s">
        <v>25</v>
      </c>
      <c r="C14" s="44">
        <v>4334.22</v>
      </c>
      <c r="D14" s="44">
        <v>4334.2</v>
      </c>
      <c r="E14" s="44">
        <v>0</v>
      </c>
      <c r="F14" s="44">
        <f>G14+H14</f>
        <v>4611.6000000000004</v>
      </c>
      <c r="G14" s="44">
        <f>4761.6-150</f>
        <v>4611.6000000000004</v>
      </c>
      <c r="H14" s="44">
        <v>0</v>
      </c>
    </row>
    <row r="15" spans="1:8" ht="47.25" x14ac:dyDescent="0.25">
      <c r="A15" s="4" t="s">
        <v>10</v>
      </c>
      <c r="B15" s="28" t="s">
        <v>26</v>
      </c>
      <c r="C15" s="44">
        <v>4828.6099999999997</v>
      </c>
      <c r="D15" s="44">
        <v>4828.6000000000004</v>
      </c>
      <c r="E15" s="44">
        <v>0</v>
      </c>
      <c r="F15" s="44">
        <f>G15+H15</f>
        <v>5092.42</v>
      </c>
      <c r="G15" s="44">
        <f>5304.8-212.38</f>
        <v>5092.42</v>
      </c>
      <c r="H15" s="44">
        <v>0</v>
      </c>
    </row>
    <row r="16" spans="1:8" ht="47.25" x14ac:dyDescent="0.25">
      <c r="A16" s="5" t="s">
        <v>11</v>
      </c>
      <c r="B16" s="8" t="s">
        <v>21</v>
      </c>
      <c r="C16" s="45">
        <f>C17+C18</f>
        <v>48965.2</v>
      </c>
      <c r="D16" s="45">
        <f>D17+D18</f>
        <v>4896.5</v>
      </c>
      <c r="E16" s="45">
        <f>E17+E18</f>
        <v>44068.7</v>
      </c>
      <c r="F16" s="45">
        <f>F18</f>
        <v>26864.799999999999</v>
      </c>
      <c r="G16" s="45">
        <f>G18</f>
        <v>2686.5</v>
      </c>
      <c r="H16" s="45">
        <f>H18</f>
        <v>24178.3</v>
      </c>
    </row>
    <row r="17" spans="1:8" ht="63" x14ac:dyDescent="0.25">
      <c r="A17" s="5" t="s">
        <v>12</v>
      </c>
      <c r="B17" s="13" t="s">
        <v>62</v>
      </c>
      <c r="C17" s="44">
        <f>D17+E17</f>
        <v>9314.7999999999993</v>
      </c>
      <c r="D17" s="44">
        <v>931.5</v>
      </c>
      <c r="E17" s="44">
        <v>8383.2999999999993</v>
      </c>
      <c r="F17" s="44">
        <v>0</v>
      </c>
      <c r="G17" s="44">
        <v>0</v>
      </c>
      <c r="H17" s="44">
        <v>0</v>
      </c>
    </row>
    <row r="18" spans="1:8" ht="47.25" x14ac:dyDescent="0.25">
      <c r="A18" s="5" t="s">
        <v>13</v>
      </c>
      <c r="B18" s="13" t="s">
        <v>40</v>
      </c>
      <c r="C18" s="44">
        <f>D18+E18</f>
        <v>39650.400000000001</v>
      </c>
      <c r="D18" s="44">
        <v>3965</v>
      </c>
      <c r="E18" s="44">
        <v>35685.4</v>
      </c>
      <c r="F18" s="44">
        <f>G18+H18</f>
        <v>26864.799999999999</v>
      </c>
      <c r="G18" s="44">
        <v>2686.5</v>
      </c>
      <c r="H18" s="44">
        <v>24178.3</v>
      </c>
    </row>
    <row r="19" spans="1:8" ht="15.75" x14ac:dyDescent="0.25">
      <c r="A19" s="7"/>
      <c r="B19" s="8" t="s">
        <v>3</v>
      </c>
      <c r="C19" s="46">
        <f t="shared" ref="C19:H19" si="0">C11+C16</f>
        <v>78605.299999999988</v>
      </c>
      <c r="D19" s="46">
        <f t="shared" si="0"/>
        <v>34536.6</v>
      </c>
      <c r="E19" s="46">
        <f t="shared" si="0"/>
        <v>44068.7</v>
      </c>
      <c r="F19" s="46">
        <f t="shared" si="0"/>
        <v>58715.020000000004</v>
      </c>
      <c r="G19" s="46">
        <f t="shared" si="0"/>
        <v>34536.720000000001</v>
      </c>
      <c r="H19" s="46">
        <f t="shared" si="0"/>
        <v>24178.3</v>
      </c>
    </row>
  </sheetData>
  <mergeCells count="9">
    <mergeCell ref="A5:H5"/>
    <mergeCell ref="A7:A9"/>
    <mergeCell ref="B7:B9"/>
    <mergeCell ref="C7:E7"/>
    <mergeCell ref="F7:H7"/>
    <mergeCell ref="C8:C9"/>
    <mergeCell ref="D8:E8"/>
    <mergeCell ref="F8:F9"/>
    <mergeCell ref="G8:H8"/>
  </mergeCells>
  <pageMargins left="0.7" right="0.7" top="0.75" bottom="0.75" header="0.3" footer="0.3"/>
  <pageSetup paperSize="9"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2021-2022</vt:lpstr>
      <vt:lpstr>2022-2023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2020-10-30T03:51:14Z</dcterms:modified>
</cp:coreProperties>
</file>