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855" windowHeight="11805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 iterateDelta="1E-4"/>
</workbook>
</file>

<file path=xl/calcChain.xml><?xml version="1.0" encoding="utf-8"?>
<calcChain xmlns="http://schemas.openxmlformats.org/spreadsheetml/2006/main">
  <c r="H75" i="1"/>
  <c r="H70"/>
  <c r="H79"/>
  <c r="K46"/>
  <c r="H85"/>
  <c r="L91"/>
  <c r="V58"/>
  <c r="Q58"/>
  <c r="Q91" s="1"/>
  <c r="R58"/>
  <c r="L58"/>
  <c r="M58"/>
  <c r="I58"/>
  <c r="K58"/>
  <c r="P58"/>
  <c r="U58"/>
  <c r="X58"/>
  <c r="Y58"/>
  <c r="Y91" s="1"/>
  <c r="Z58"/>
  <c r="AA58"/>
  <c r="AB58"/>
  <c r="AC58"/>
  <c r="X91"/>
  <c r="I30"/>
  <c r="S45"/>
  <c r="Q45"/>
  <c r="S40"/>
  <c r="Q40"/>
  <c r="S34"/>
  <c r="Q34"/>
  <c r="S30"/>
  <c r="Q30"/>
  <c r="S25"/>
  <c r="Q25"/>
  <c r="S17"/>
  <c r="Q17"/>
  <c r="S12"/>
  <c r="Q12"/>
  <c r="N30"/>
  <c r="N34"/>
  <c r="N40"/>
  <c r="N45"/>
  <c r="N25"/>
  <c r="N12"/>
  <c r="L45"/>
  <c r="L40"/>
  <c r="L34"/>
  <c r="L30"/>
  <c r="L25"/>
  <c r="N17"/>
  <c r="L17"/>
  <c r="L12"/>
  <c r="P17"/>
  <c r="C17"/>
  <c r="R34"/>
  <c r="M17"/>
  <c r="O58" l="1"/>
  <c r="T58"/>
  <c r="W58"/>
  <c r="N46"/>
  <c r="L46"/>
  <c r="M12"/>
  <c r="AC90"/>
  <c r="AC91" s="1"/>
  <c r="AB90"/>
  <c r="AB91" s="1"/>
  <c r="AA90"/>
  <c r="Z90"/>
  <c r="Y90"/>
  <c r="X90"/>
  <c r="V90"/>
  <c r="U90"/>
  <c r="R90"/>
  <c r="P90"/>
  <c r="M90"/>
  <c r="K90"/>
  <c r="I90"/>
  <c r="H90"/>
  <c r="AC85"/>
  <c r="AB85"/>
  <c r="AA85"/>
  <c r="Z85"/>
  <c r="Y85"/>
  <c r="X85"/>
  <c r="V85"/>
  <c r="U85"/>
  <c r="R85"/>
  <c r="P85"/>
  <c r="M85"/>
  <c r="K85"/>
  <c r="I85"/>
  <c r="AC79"/>
  <c r="AB79"/>
  <c r="AA79"/>
  <c r="Z79"/>
  <c r="Y79"/>
  <c r="X79"/>
  <c r="V79"/>
  <c r="U79"/>
  <c r="R79"/>
  <c r="P79"/>
  <c r="M79"/>
  <c r="K79"/>
  <c r="I79"/>
  <c r="AC75"/>
  <c r="AB75"/>
  <c r="AA75"/>
  <c r="Z75"/>
  <c r="Y75"/>
  <c r="X75"/>
  <c r="V75"/>
  <c r="U75"/>
  <c r="R75"/>
  <c r="P75"/>
  <c r="M75"/>
  <c r="K75"/>
  <c r="I75"/>
  <c r="AC70"/>
  <c r="AB70"/>
  <c r="AA70"/>
  <c r="Z70"/>
  <c r="Y70"/>
  <c r="X70"/>
  <c r="V70"/>
  <c r="U70"/>
  <c r="R70"/>
  <c r="P70"/>
  <c r="M70"/>
  <c r="K70"/>
  <c r="I70"/>
  <c r="AC63"/>
  <c r="AB63"/>
  <c r="AA63"/>
  <c r="AA91" s="1"/>
  <c r="Z63"/>
  <c r="Y63"/>
  <c r="X63"/>
  <c r="V63"/>
  <c r="U63"/>
  <c r="R63"/>
  <c r="P63"/>
  <c r="M63"/>
  <c r="K63"/>
  <c r="O63" s="1"/>
  <c r="I63"/>
  <c r="H63"/>
  <c r="H58"/>
  <c r="J58" s="1"/>
  <c r="U12"/>
  <c r="AB45"/>
  <c r="AA45"/>
  <c r="Z45"/>
  <c r="Y45"/>
  <c r="X45"/>
  <c r="W45"/>
  <c r="V45"/>
  <c r="U45"/>
  <c r="R45"/>
  <c r="M45"/>
  <c r="K45"/>
  <c r="J45"/>
  <c r="I45"/>
  <c r="G45"/>
  <c r="F45"/>
  <c r="D45"/>
  <c r="C45"/>
  <c r="AB40"/>
  <c r="AA40"/>
  <c r="Z40"/>
  <c r="Y40"/>
  <c r="X40"/>
  <c r="W40"/>
  <c r="V40"/>
  <c r="U40"/>
  <c r="R40"/>
  <c r="P40"/>
  <c r="M40"/>
  <c r="K40"/>
  <c r="J40"/>
  <c r="I40"/>
  <c r="G40"/>
  <c r="F40"/>
  <c r="D40"/>
  <c r="C40"/>
  <c r="AB34"/>
  <c r="AA34"/>
  <c r="Z34"/>
  <c r="Y34"/>
  <c r="X34"/>
  <c r="W34"/>
  <c r="V34"/>
  <c r="U34"/>
  <c r="P34"/>
  <c r="M34"/>
  <c r="K34"/>
  <c r="J34"/>
  <c r="I34"/>
  <c r="G34"/>
  <c r="F34"/>
  <c r="D34"/>
  <c r="C34"/>
  <c r="AB30"/>
  <c r="AA30"/>
  <c r="Z30"/>
  <c r="Y30"/>
  <c r="X30"/>
  <c r="W30"/>
  <c r="V30"/>
  <c r="U30"/>
  <c r="R30"/>
  <c r="P30"/>
  <c r="M30"/>
  <c r="K30"/>
  <c r="J30"/>
  <c r="G30"/>
  <c r="F30"/>
  <c r="D30"/>
  <c r="C30"/>
  <c r="AB25"/>
  <c r="AA25"/>
  <c r="Z25"/>
  <c r="Y25"/>
  <c r="X25"/>
  <c r="W25"/>
  <c r="V25"/>
  <c r="U25"/>
  <c r="R25"/>
  <c r="P25"/>
  <c r="M25"/>
  <c r="K25"/>
  <c r="J25"/>
  <c r="I25"/>
  <c r="G25"/>
  <c r="F25"/>
  <c r="D25"/>
  <c r="C25"/>
  <c r="AB17"/>
  <c r="AA17"/>
  <c r="Z17"/>
  <c r="Y17"/>
  <c r="X17"/>
  <c r="W17"/>
  <c r="V17"/>
  <c r="U17"/>
  <c r="R17"/>
  <c r="T17" s="1"/>
  <c r="K17"/>
  <c r="O17" s="1"/>
  <c r="J17"/>
  <c r="I17"/>
  <c r="G17"/>
  <c r="F17"/>
  <c r="D17"/>
  <c r="AA12"/>
  <c r="AB12"/>
  <c r="Z12"/>
  <c r="Y12"/>
  <c r="X12"/>
  <c r="W12"/>
  <c r="V12"/>
  <c r="R12"/>
  <c r="P12"/>
  <c r="K12"/>
  <c r="J12"/>
  <c r="I12"/>
  <c r="G12"/>
  <c r="F12"/>
  <c r="D12"/>
  <c r="C12"/>
  <c r="I91" l="1"/>
  <c r="C46"/>
  <c r="Z91"/>
  <c r="K91"/>
  <c r="U91"/>
  <c r="P91"/>
  <c r="O70"/>
  <c r="M91"/>
  <c r="V91"/>
  <c r="T90"/>
  <c r="R91"/>
  <c r="I46"/>
  <c r="O12"/>
  <c r="M46"/>
  <c r="O46" s="1"/>
  <c r="R46"/>
  <c r="H12"/>
  <c r="T12"/>
  <c r="E17"/>
  <c r="E25"/>
  <c r="H25"/>
  <c r="O25"/>
  <c r="T25"/>
  <c r="E30"/>
  <c r="H30"/>
  <c r="O30"/>
  <c r="T30"/>
  <c r="O34"/>
  <c r="T34"/>
  <c r="E40"/>
  <c r="H40"/>
  <c r="O40"/>
  <c r="T40"/>
  <c r="E45"/>
  <c r="H45"/>
  <c r="O45"/>
  <c r="T45"/>
  <c r="J63"/>
  <c r="W70"/>
  <c r="J75"/>
  <c r="O75"/>
  <c r="W75"/>
  <c r="O79"/>
  <c r="J85"/>
  <c r="T85"/>
  <c r="O90"/>
  <c r="W46"/>
  <c r="H17"/>
  <c r="E34"/>
  <c r="H34"/>
  <c r="J70"/>
  <c r="T70"/>
  <c r="T75"/>
  <c r="O85"/>
  <c r="W85"/>
  <c r="J90"/>
  <c r="F46"/>
  <c r="AB46"/>
  <c r="Y46"/>
  <c r="T79"/>
  <c r="T63"/>
  <c r="E12"/>
  <c r="W63"/>
  <c r="W79"/>
  <c r="W90"/>
  <c r="J46"/>
  <c r="P46"/>
  <c r="V46"/>
  <c r="X46"/>
  <c r="Z46"/>
  <c r="AA46"/>
  <c r="U46"/>
  <c r="D46"/>
  <c r="G46"/>
  <c r="O91" l="1"/>
  <c r="W91"/>
  <c r="T91"/>
  <c r="T46"/>
  <c r="H46"/>
  <c r="E46"/>
  <c r="J79"/>
  <c r="H91"/>
  <c r="J91" s="1"/>
</calcChain>
</file>

<file path=xl/sharedStrings.xml><?xml version="1.0" encoding="utf-8"?>
<sst xmlns="http://schemas.openxmlformats.org/spreadsheetml/2006/main" count="123" uniqueCount="95">
  <si>
    <t>№ п/п</t>
  </si>
  <si>
    <t>поселение</t>
  </si>
  <si>
    <t>Кол-во пожаров</t>
  </si>
  <si>
    <t>Кол-во пожаров потушеных  в СИЗОД</t>
  </si>
  <si>
    <t>Уничтожено строений</t>
  </si>
  <si>
    <t>Гибель (чел/ в т.ч. детей)</t>
  </si>
  <si>
    <t>Ущерб (тысяч рублей)</t>
  </si>
  <si>
    <t>Спасено (человек на пожар)</t>
  </si>
  <si>
    <t>Загорание (кол-во)</t>
  </si>
  <si>
    <t>Ложный ( кол-во)</t>
  </si>
  <si>
    <t>Чусовское ГП</t>
  </si>
  <si>
    <t>Калинское СП</t>
  </si>
  <si>
    <t>Сёльское СП</t>
  </si>
  <si>
    <t>ВЧусовское Городк. СП</t>
  </si>
  <si>
    <t>Комарихинское СП</t>
  </si>
  <si>
    <t>В. Калинское СП</t>
  </si>
  <si>
    <t>Никифоровское СП</t>
  </si>
  <si>
    <t>Скальнинское СП</t>
  </si>
  <si>
    <t>ИТОГО</t>
  </si>
  <si>
    <t>Горнозаводское ГП</t>
  </si>
  <si>
    <t>Пашийское СП</t>
  </si>
  <si>
    <t>Кусье-Александр. СП</t>
  </si>
  <si>
    <t>Теплогорское СП</t>
  </si>
  <si>
    <t>Бисерское СП</t>
  </si>
  <si>
    <t>Сарановское СП</t>
  </si>
  <si>
    <t>Медведкинское СП</t>
  </si>
  <si>
    <t>Гремячинское ГП</t>
  </si>
  <si>
    <t>Шумихинское СП</t>
  </si>
  <si>
    <t>Юбилейнинское СП</t>
  </si>
  <si>
    <t>Усьвинское СП</t>
  </si>
  <si>
    <t>ИТОГО:</t>
  </si>
  <si>
    <t>Кизеловское ГП</t>
  </si>
  <si>
    <t>Шахтинское СП</t>
  </si>
  <si>
    <t>Центр.-Коспашское СП</t>
  </si>
  <si>
    <t>Северно-Коспашск. СП</t>
  </si>
  <si>
    <t>Южно-Коспашское СП</t>
  </si>
  <si>
    <t>Александровское ГП</t>
  </si>
  <si>
    <t>Яйвинское  ГП</t>
  </si>
  <si>
    <t>В.Вильвенское ГП</t>
  </si>
  <si>
    <t>Скопкорктненское СП</t>
  </si>
  <si>
    <t>%</t>
  </si>
  <si>
    <t>ДТП</t>
  </si>
  <si>
    <t>Погибшие на ДТП</t>
  </si>
  <si>
    <t>Травмированных на ДТП</t>
  </si>
  <si>
    <t>Спасенных ДТП</t>
  </si>
  <si>
    <t>ЧС</t>
  </si>
  <si>
    <t>Лесные пожары</t>
  </si>
  <si>
    <t>Происшествия</t>
  </si>
  <si>
    <t>Чусовское городское поселение</t>
  </si>
  <si>
    <t>Калинское сельское поселение</t>
  </si>
  <si>
    <t>Сёльское сельское поселение</t>
  </si>
  <si>
    <t>В. Чусовское Городковское СП</t>
  </si>
  <si>
    <t>Комарихинское сельское поселение</t>
  </si>
  <si>
    <t>В. Калинское сельское поселение</t>
  </si>
  <si>
    <t>Никифоровское сельское поселение</t>
  </si>
  <si>
    <t>Скальнинское сельское поселение</t>
  </si>
  <si>
    <r>
      <rPr>
        <b/>
        <sz val="10"/>
        <color indexed="8"/>
        <rFont val="Times New Roman"/>
        <family val="1"/>
        <charset val="204"/>
      </rPr>
      <t>ИТОГО:</t>
    </r>
    <r>
      <rPr>
        <sz val="8"/>
        <color indexed="8"/>
        <rFont val="Times New Roman"/>
        <family val="1"/>
        <charset val="204"/>
      </rPr>
      <t xml:space="preserve"> </t>
    </r>
  </si>
  <si>
    <t xml:space="preserve">ИТОГО: </t>
  </si>
  <si>
    <t>Горнозаводское сельское поселение</t>
  </si>
  <si>
    <t>Пашийское сельское поселение</t>
  </si>
  <si>
    <t>Кусье-Александровское сельское поселение</t>
  </si>
  <si>
    <t>Теплогорское сельское поселение</t>
  </si>
  <si>
    <t>Бисерское сельское поселение</t>
  </si>
  <si>
    <t>Медведкинское сельское поселение</t>
  </si>
  <si>
    <t>Гремячинское городское поселение</t>
  </si>
  <si>
    <t>Шумихинское сельское поселение</t>
  </si>
  <si>
    <t>Юбилейнинское сельское поселение</t>
  </si>
  <si>
    <t>Усьвенское сельское поселение</t>
  </si>
  <si>
    <t>Кизеловское городское поселение</t>
  </si>
  <si>
    <t>Шахтинское сельское поселение</t>
  </si>
  <si>
    <t>Центр.- Коспашское сельское поселение</t>
  </si>
  <si>
    <t>Северно- Коспашское сельское поселение</t>
  </si>
  <si>
    <t>Южно- Коспашское сельское поселение</t>
  </si>
  <si>
    <t>Александровское городское поселение</t>
  </si>
  <si>
    <t>Яйвинское городское поселение</t>
  </si>
  <si>
    <t>В. Вильвинское городское поселение</t>
  </si>
  <si>
    <t>Скопкорктненское сельское поселение</t>
  </si>
  <si>
    <t>Лысьвенское ГТУ</t>
  </si>
  <si>
    <t>Новорождественск. СТУ</t>
  </si>
  <si>
    <t>Кормовищенское СТУ</t>
  </si>
  <si>
    <t>Кыновское СТУ</t>
  </si>
  <si>
    <t>Широковское СТУ</t>
  </si>
  <si>
    <t>Губахинское ГТУ</t>
  </si>
  <si>
    <t>Лысьвенское городское территориальное управление</t>
  </si>
  <si>
    <t>Новорождественское сельское  территориальное управление</t>
  </si>
  <si>
    <t>Кормовищенское сельское  территориальное управление</t>
  </si>
  <si>
    <t>Кыновское сельское  территориальное управление</t>
  </si>
  <si>
    <t>Губахинское городское  территориальное управление</t>
  </si>
  <si>
    <t>Широковское сельское  территориальное управление</t>
  </si>
  <si>
    <t>Северо- Углеуральсккое сельское  территориальное управление</t>
  </si>
  <si>
    <t>Северо-Углеуральс.СТУ</t>
  </si>
  <si>
    <t>д</t>
  </si>
  <si>
    <t>Травмировано (чел/ в т.ч. детей)</t>
  </si>
  <si>
    <r>
      <t xml:space="preserve">Сводка по пожарам, загораниям, ложным на </t>
    </r>
    <r>
      <rPr>
        <u/>
        <sz val="12"/>
        <color indexed="8"/>
        <rFont val="Times New Roman"/>
        <family val="1"/>
        <charset val="204"/>
      </rPr>
      <t>08-00 13.08.2018</t>
    </r>
  </si>
  <si>
    <r>
      <t xml:space="preserve">Сводка по ДТП, лесным пожарам, ЧС на   </t>
    </r>
    <r>
      <rPr>
        <u/>
        <sz val="12"/>
        <color indexed="8"/>
        <rFont val="Times New Roman"/>
        <family val="1"/>
        <charset val="204"/>
      </rPr>
      <t>08-00 13.08.2018</t>
    </r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</si>
</sst>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  <font>
      <sz val="7.5"/>
      <color rgb="FF000000"/>
      <name val="Times New Roman"/>
      <family val="1"/>
      <charset val="204"/>
    </font>
    <font>
      <sz val="7.5"/>
      <color rgb="FF0000FF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sz val="7.5"/>
      <name val="Times New Roman"/>
      <family val="1"/>
      <charset val="204"/>
    </font>
    <font>
      <sz val="7.5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5.5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b/>
      <sz val="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7" borderId="0" applyNumberFormat="0" applyBorder="0" applyAlignment="0" applyProtection="0"/>
  </cellStyleXfs>
  <cellXfs count="314">
    <xf numFmtId="0" fontId="0" fillId="0" borderId="0" xfId="0"/>
    <xf numFmtId="0" fontId="0" fillId="0" borderId="0" xfId="0"/>
    <xf numFmtId="0" fontId="7" fillId="5" borderId="61" xfId="0" applyFont="1" applyFill="1" applyBorder="1" applyAlignment="1" applyProtection="1">
      <alignment horizontal="center" vertical="center"/>
      <protection hidden="1"/>
    </xf>
    <xf numFmtId="0" fontId="7" fillId="5" borderId="35" xfId="0" applyFont="1" applyFill="1" applyBorder="1" applyAlignment="1" applyProtection="1">
      <alignment horizontal="center" vertical="center"/>
      <protection hidden="1"/>
    </xf>
    <xf numFmtId="0" fontId="12" fillId="6" borderId="26" xfId="0" applyFont="1" applyFill="1" applyBorder="1" applyAlignment="1" applyProtection="1">
      <alignment horizontal="center" vertical="center"/>
    </xf>
    <xf numFmtId="0" fontId="14" fillId="0" borderId="0" xfId="0" applyFont="1"/>
    <xf numFmtId="0" fontId="12" fillId="0" borderId="0" xfId="0" applyFont="1"/>
    <xf numFmtId="0" fontId="7" fillId="5" borderId="32" xfId="0" applyFont="1" applyFill="1" applyBorder="1" applyAlignment="1" applyProtection="1">
      <alignment horizontal="center" vertical="center"/>
      <protection hidden="1"/>
    </xf>
    <xf numFmtId="0" fontId="6" fillId="4" borderId="62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 applyProtection="1">
      <alignment horizontal="center" vertical="center"/>
      <protection hidden="1"/>
    </xf>
    <xf numFmtId="0" fontId="7" fillId="5" borderId="33" xfId="0" applyFont="1" applyFill="1" applyBorder="1" applyAlignment="1" applyProtection="1">
      <alignment horizontal="center" vertical="center"/>
      <protection hidden="1"/>
    </xf>
    <xf numFmtId="0" fontId="6" fillId="5" borderId="4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63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60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>
      <alignment horizontal="center" vertical="center"/>
    </xf>
    <xf numFmtId="0" fontId="6" fillId="4" borderId="6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0" borderId="60" xfId="0" applyFont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12" fillId="5" borderId="40" xfId="0" applyFont="1" applyFill="1" applyBorder="1" applyAlignment="1" applyProtection="1">
      <alignment horizontal="center"/>
      <protection locked="0" hidden="1"/>
    </xf>
    <xf numFmtId="0" fontId="13" fillId="5" borderId="43" xfId="0" applyFont="1" applyFill="1" applyBorder="1" applyAlignment="1" applyProtection="1">
      <alignment vertical="center" wrapText="1"/>
      <protection locked="0" hidden="1"/>
    </xf>
    <xf numFmtId="0" fontId="12" fillId="5" borderId="41" xfId="0" applyFont="1" applyFill="1" applyBorder="1" applyAlignment="1" applyProtection="1">
      <alignment horizontal="center"/>
      <protection locked="0" hidden="1"/>
    </xf>
    <xf numFmtId="0" fontId="12" fillId="5" borderId="41" xfId="0" applyFont="1" applyFill="1" applyBorder="1" applyAlignment="1" applyProtection="1">
      <alignment vertical="center" wrapText="1"/>
      <protection locked="0" hidden="1"/>
    </xf>
    <xf numFmtId="0" fontId="12" fillId="5" borderId="41" xfId="0" applyFont="1" applyFill="1" applyBorder="1" applyAlignment="1" applyProtection="1">
      <alignment horizontal="center" vertical="center"/>
      <protection locked="0" hidden="1"/>
    </xf>
    <xf numFmtId="0" fontId="12" fillId="5" borderId="24" xfId="0" applyFont="1" applyFill="1" applyBorder="1" applyAlignment="1" applyProtection="1">
      <alignment vertical="center" wrapText="1"/>
      <protection locked="0" hidden="1"/>
    </xf>
    <xf numFmtId="0" fontId="12" fillId="5" borderId="43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12" fillId="5" borderId="28" xfId="0" applyFont="1" applyFill="1" applyBorder="1" applyAlignment="1" applyProtection="1">
      <alignment horizontal="left" vertical="center" wrapText="1"/>
      <protection locked="0"/>
    </xf>
    <xf numFmtId="0" fontId="12" fillId="5" borderId="42" xfId="0" applyFont="1" applyFill="1" applyBorder="1" applyAlignment="1" applyProtection="1">
      <alignment horizontal="center" vertical="center" wrapText="1"/>
      <protection locked="0"/>
    </xf>
    <xf numFmtId="0" fontId="12" fillId="5" borderId="29" xfId="0" applyFont="1" applyFill="1" applyBorder="1" applyAlignment="1" applyProtection="1">
      <alignment horizontal="left" vertical="center" wrapText="1"/>
      <protection locked="0"/>
    </xf>
    <xf numFmtId="0" fontId="13" fillId="5" borderId="46" xfId="0" applyFont="1" applyFill="1" applyBorder="1" applyAlignment="1" applyProtection="1">
      <alignment horizontal="left" vertical="center" wrapText="1"/>
      <protection locked="0"/>
    </xf>
    <xf numFmtId="0" fontId="12" fillId="5" borderId="44" xfId="0" applyFont="1" applyFill="1" applyBorder="1" applyAlignment="1" applyProtection="1">
      <alignment horizontal="left" vertical="center" wrapText="1"/>
      <protection locked="0"/>
    </xf>
    <xf numFmtId="0" fontId="12" fillId="5" borderId="45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4" borderId="62" xfId="0" applyFont="1" applyFill="1" applyBorder="1" applyAlignment="1" applyProtection="1">
      <alignment horizontal="center" vertical="center"/>
    </xf>
    <xf numFmtId="0" fontId="12" fillId="6" borderId="3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4" borderId="63" xfId="0" applyFont="1" applyFill="1" applyBorder="1" applyAlignment="1" applyProtection="1">
      <alignment horizontal="center"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4" borderId="67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4" borderId="62" xfId="0" applyFont="1" applyFill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4" borderId="63" xfId="0" applyFont="1" applyFill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28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13" fillId="2" borderId="61" xfId="0" applyFont="1" applyFill="1" applyBorder="1" applyAlignment="1" applyProtection="1">
      <alignment horizontal="center" vertical="center"/>
      <protection locked="0" hidden="1"/>
    </xf>
    <xf numFmtId="0" fontId="13" fillId="2" borderId="1" xfId="0" applyFont="1" applyFill="1" applyBorder="1" applyAlignment="1" applyProtection="1">
      <alignment horizontal="center" vertical="center"/>
      <protection locked="0" hidden="1"/>
    </xf>
    <xf numFmtId="0" fontId="13" fillId="2" borderId="32" xfId="0" applyFont="1" applyFill="1" applyBorder="1" applyAlignment="1" applyProtection="1">
      <alignment horizontal="center" vertical="center"/>
      <protection locked="0" hidden="1"/>
    </xf>
    <xf numFmtId="0" fontId="13" fillId="2" borderId="66" xfId="0" applyFont="1" applyFill="1" applyBorder="1" applyAlignment="1" applyProtection="1">
      <alignment horizontal="center" vertical="center"/>
      <protection locked="0" hidden="1"/>
    </xf>
    <xf numFmtId="0" fontId="13" fillId="2" borderId="35" xfId="0" applyFont="1" applyFill="1" applyBorder="1" applyAlignment="1" applyProtection="1">
      <alignment horizontal="center" vertical="center"/>
      <protection locked="0" hidden="1"/>
    </xf>
    <xf numFmtId="0" fontId="13" fillId="2" borderId="2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Protection="1">
      <protection locked="0"/>
    </xf>
    <xf numFmtId="0" fontId="13" fillId="2" borderId="34" xfId="0" applyFont="1" applyFill="1" applyBorder="1" applyAlignment="1" applyProtection="1">
      <alignment horizontal="center" vertical="center"/>
      <protection locked="0" hidden="1"/>
    </xf>
    <xf numFmtId="0" fontId="13" fillId="2" borderId="33" xfId="0" applyFont="1" applyFill="1" applyBorder="1" applyAlignment="1" applyProtection="1">
      <alignment horizontal="center" vertical="center"/>
      <protection locked="0" hidden="1"/>
    </xf>
    <xf numFmtId="0" fontId="13" fillId="2" borderId="39" xfId="0" applyFont="1" applyFill="1" applyBorder="1" applyAlignment="1" applyProtection="1">
      <alignment horizontal="center" vertical="center"/>
      <protection locked="0" hidden="1"/>
    </xf>
    <xf numFmtId="0" fontId="18" fillId="2" borderId="32" xfId="0" applyFont="1" applyFill="1" applyBorder="1" applyAlignment="1" applyProtection="1">
      <alignment horizontal="center" vertical="center" wrapText="1"/>
      <protection locked="0" hidden="1"/>
    </xf>
    <xf numFmtId="0" fontId="18" fillId="2" borderId="64" xfId="0" applyFont="1" applyFill="1" applyBorder="1" applyAlignment="1" applyProtection="1">
      <alignment horizontal="center" vertical="center" wrapText="1"/>
      <protection locked="0" hidden="1"/>
    </xf>
    <xf numFmtId="0" fontId="18" fillId="2" borderId="9" xfId="0" applyFont="1" applyFill="1" applyBorder="1" applyAlignment="1" applyProtection="1">
      <alignment horizontal="center" vertical="center" wrapText="1"/>
      <protection locked="0" hidden="1"/>
    </xf>
    <xf numFmtId="0" fontId="18" fillId="2" borderId="33" xfId="0" applyFont="1" applyFill="1" applyBorder="1" applyAlignment="1" applyProtection="1">
      <alignment horizontal="center" vertical="center" wrapText="1"/>
      <protection locked="0" hidden="1"/>
    </xf>
    <xf numFmtId="0" fontId="18" fillId="2" borderId="0" xfId="0" applyFont="1" applyFill="1" applyBorder="1" applyAlignment="1" applyProtection="1">
      <alignment horizontal="center" vertical="center" wrapText="1"/>
      <protection locked="0" hidden="1"/>
    </xf>
    <xf numFmtId="0" fontId="18" fillId="2" borderId="61" xfId="0" applyFont="1" applyFill="1" applyBorder="1" applyAlignment="1" applyProtection="1">
      <alignment horizontal="center" vertical="center" wrapText="1"/>
      <protection locked="0" hidden="1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18" fillId="3" borderId="34" xfId="0" applyFont="1" applyFill="1" applyBorder="1" applyAlignment="1" applyProtection="1">
      <alignment horizontal="center" vertical="center" wrapText="1"/>
      <protection locked="0"/>
    </xf>
    <xf numFmtId="0" fontId="18" fillId="3" borderId="39" xfId="0" applyFont="1" applyFill="1" applyBorder="1" applyAlignment="1" applyProtection="1">
      <alignment horizontal="center" vertical="center" wrapText="1"/>
      <protection locked="0"/>
    </xf>
    <xf numFmtId="0" fontId="18" fillId="3" borderId="61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4" borderId="62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4" borderId="65" xfId="0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 hidden="1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2" borderId="61" xfId="1" applyFont="1" applyFill="1" applyBorder="1" applyAlignment="1" applyProtection="1">
      <alignment horizontal="center" vertical="center" wrapText="1"/>
      <protection locked="0"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13" fillId="2" borderId="8" xfId="0" applyFont="1" applyFill="1" applyBorder="1" applyAlignment="1" applyProtection="1">
      <alignment horizontal="center" vertical="center"/>
      <protection locked="0" hidden="1"/>
    </xf>
    <xf numFmtId="0" fontId="13" fillId="2" borderId="9" xfId="0" applyFont="1" applyFill="1" applyBorder="1" applyAlignment="1" applyProtection="1">
      <alignment horizontal="center" vertical="center"/>
      <protection locked="0" hidden="1"/>
    </xf>
    <xf numFmtId="0" fontId="12" fillId="6" borderId="13" xfId="0" applyFont="1" applyFill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  <protection locked="0" hidden="1"/>
    </xf>
    <xf numFmtId="0" fontId="13" fillId="2" borderId="64" xfId="0" applyFont="1" applyFill="1" applyBorder="1" applyAlignment="1" applyProtection="1">
      <alignment horizontal="center" vertical="center"/>
      <protection locked="0" hidden="1"/>
    </xf>
    <xf numFmtId="0" fontId="12" fillId="5" borderId="71" xfId="0" applyFont="1" applyFill="1" applyBorder="1" applyAlignment="1" applyProtection="1">
      <alignment horizontal="center"/>
      <protection locked="0" hidden="1"/>
    </xf>
    <xf numFmtId="0" fontId="12" fillId="5" borderId="71" xfId="0" applyFont="1" applyFill="1" applyBorder="1" applyAlignment="1" applyProtection="1">
      <alignment vertical="center" wrapText="1"/>
      <protection locked="0" hidden="1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4" borderId="67" xfId="0" applyFont="1" applyFill="1" applyBorder="1" applyAlignment="1" applyProtection="1">
      <alignment horizontal="center" vertical="center"/>
      <protection locked="0"/>
    </xf>
    <xf numFmtId="0" fontId="12" fillId="6" borderId="31" xfId="0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6" borderId="0" xfId="0" applyFont="1" applyFill="1" applyBorder="1" applyAlignment="1" applyProtection="1">
      <alignment horizontal="center" vertical="center"/>
    </xf>
    <xf numFmtId="0" fontId="12" fillId="6" borderId="56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12" fillId="4" borderId="56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 hidden="1"/>
    </xf>
    <xf numFmtId="0" fontId="13" fillId="5" borderId="26" xfId="0" applyFont="1" applyFill="1" applyBorder="1" applyAlignment="1" applyProtection="1">
      <alignment vertical="center" wrapText="1"/>
      <protection locked="0" hidden="1"/>
    </xf>
    <xf numFmtId="0" fontId="12" fillId="0" borderId="22" xfId="0" applyFont="1" applyBorder="1" applyAlignment="1" applyProtection="1">
      <alignment horizontal="center" vertical="center"/>
    </xf>
    <xf numFmtId="0" fontId="12" fillId="4" borderId="65" xfId="0" applyFont="1" applyFill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4" borderId="72" xfId="0" applyFont="1" applyFill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2" fillId="5" borderId="71" xfId="0" applyFont="1" applyFill="1" applyBorder="1" applyAlignment="1" applyProtection="1">
      <alignment horizontal="center" vertical="center"/>
      <protection locked="0" hidden="1"/>
    </xf>
    <xf numFmtId="0" fontId="12" fillId="5" borderId="73" xfId="0" applyFont="1" applyFill="1" applyBorder="1" applyAlignment="1" applyProtection="1">
      <alignment vertical="center" wrapText="1"/>
      <protection locked="0" hidden="1"/>
    </xf>
    <xf numFmtId="0" fontId="12" fillId="0" borderId="37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4" borderId="56" xfId="0" applyFont="1" applyFill="1" applyBorder="1" applyAlignment="1" applyProtection="1">
      <alignment horizontal="center" vertical="center"/>
    </xf>
    <xf numFmtId="0" fontId="12" fillId="4" borderId="38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 wrapText="1"/>
      <protection locked="0"/>
    </xf>
    <xf numFmtId="0" fontId="13" fillId="5" borderId="30" xfId="0" applyFont="1" applyFill="1" applyBorder="1" applyAlignment="1" applyProtection="1">
      <alignment horizontal="left" vertical="center" wrapText="1"/>
      <protection locked="0"/>
    </xf>
    <xf numFmtId="0" fontId="12" fillId="4" borderId="65" xfId="0" applyFont="1" applyFill="1" applyBorder="1" applyAlignment="1" applyProtection="1">
      <alignment horizontal="center" vertical="center" wrapText="1"/>
    </xf>
    <xf numFmtId="0" fontId="12" fillId="0" borderId="30" xfId="0" applyFont="1" applyBorder="1" applyAlignment="1" applyProtection="1">
      <alignment horizontal="center" vertical="center" wrapText="1"/>
    </xf>
    <xf numFmtId="0" fontId="12" fillId="4" borderId="72" xfId="0" applyFont="1" applyFill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4" borderId="47" xfId="0" applyFont="1" applyFill="1" applyBorder="1" applyAlignment="1" applyProtection="1">
      <alignment horizontal="center" vertical="center" wrapText="1"/>
    </xf>
    <xf numFmtId="0" fontId="12" fillId="4" borderId="67" xfId="0" applyFont="1" applyFill="1" applyBorder="1" applyAlignment="1" applyProtection="1">
      <alignment horizontal="center" vertical="center" wrapText="1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58" xfId="0" applyFont="1" applyBorder="1" applyAlignment="1" applyProtection="1">
      <alignment horizontal="center" vertical="center" wrapText="1"/>
    </xf>
    <xf numFmtId="0" fontId="12" fillId="4" borderId="56" xfId="0" applyFont="1" applyFill="1" applyBorder="1" applyAlignment="1" applyProtection="1">
      <alignment horizontal="center" vertical="center" wrapText="1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  <protection locked="0" hidden="1"/>
    </xf>
    <xf numFmtId="0" fontId="12" fillId="4" borderId="73" xfId="0" applyFont="1" applyFill="1" applyBorder="1" applyAlignment="1" applyProtection="1">
      <alignment horizontal="center" vertical="center" wrapText="1"/>
    </xf>
    <xf numFmtId="0" fontId="12" fillId="4" borderId="57" xfId="0" applyFont="1" applyFill="1" applyBorder="1" applyAlignment="1" applyProtection="1">
      <alignment horizontal="center" vertical="center" wrapText="1"/>
    </xf>
    <xf numFmtId="0" fontId="18" fillId="2" borderId="34" xfId="1" applyFont="1" applyFill="1" applyBorder="1" applyAlignment="1" applyProtection="1">
      <alignment horizontal="center" vertical="center"/>
    </xf>
    <xf numFmtId="0" fontId="13" fillId="8" borderId="34" xfId="0" applyFont="1" applyFill="1" applyBorder="1" applyAlignment="1" applyProtection="1">
      <alignment horizontal="center" vertical="center"/>
    </xf>
    <xf numFmtId="0" fontId="13" fillId="8" borderId="3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</xf>
    <xf numFmtId="0" fontId="18" fillId="2" borderId="74" xfId="1" applyFont="1" applyFill="1" applyBorder="1" applyAlignment="1" applyProtection="1">
      <alignment horizontal="center" vertical="center" wrapText="1"/>
      <protection locked="0" hidden="1"/>
    </xf>
    <xf numFmtId="0" fontId="18" fillId="2" borderId="55" xfId="1" applyFont="1" applyFill="1" applyBorder="1" applyAlignment="1" applyProtection="1">
      <alignment horizontal="center" vertical="center" wrapText="1"/>
      <protection locked="0" hidden="1"/>
    </xf>
    <xf numFmtId="0" fontId="18" fillId="2" borderId="75" xfId="1" applyFont="1" applyFill="1" applyBorder="1" applyAlignment="1" applyProtection="1">
      <alignment horizontal="center" vertical="center" wrapText="1"/>
      <protection locked="0" hidden="1"/>
    </xf>
    <xf numFmtId="0" fontId="5" fillId="2" borderId="8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2" borderId="36" xfId="1" applyFont="1" applyFill="1" applyBorder="1" applyAlignment="1" applyProtection="1">
      <alignment horizontal="center" vertical="center" wrapText="1"/>
      <protection locked="0" hidden="1"/>
    </xf>
    <xf numFmtId="0" fontId="12" fillId="6" borderId="72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/>
      <protection hidden="1"/>
    </xf>
    <xf numFmtId="0" fontId="12" fillId="4" borderId="72" xfId="0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 hidden="1"/>
    </xf>
    <xf numFmtId="0" fontId="15" fillId="4" borderId="65" xfId="0" applyFont="1" applyFill="1" applyBorder="1" applyAlignment="1" applyProtection="1">
      <alignment horizontal="center" vertical="center" wrapText="1"/>
    </xf>
    <xf numFmtId="0" fontId="15" fillId="4" borderId="72" xfId="0" applyFont="1" applyFill="1" applyBorder="1" applyAlignment="1" applyProtection="1">
      <alignment horizontal="center" vertical="center" wrapText="1"/>
    </xf>
    <xf numFmtId="0" fontId="18" fillId="3" borderId="48" xfId="0" applyFont="1" applyFill="1" applyBorder="1" applyAlignment="1" applyProtection="1">
      <alignment horizontal="center" vertical="center" wrapText="1"/>
      <protection locked="0"/>
    </xf>
    <xf numFmtId="0" fontId="18" fillId="3" borderId="75" xfId="0" applyFont="1" applyFill="1" applyBorder="1" applyAlignment="1" applyProtection="1">
      <alignment horizontal="center" vertical="center" wrapText="1"/>
      <protection locked="0"/>
    </xf>
    <xf numFmtId="0" fontId="13" fillId="8" borderId="69" xfId="0" applyFont="1" applyFill="1" applyBorder="1" applyAlignment="1" applyProtection="1">
      <alignment horizontal="center" vertical="center"/>
    </xf>
    <xf numFmtId="0" fontId="18" fillId="2" borderId="32" xfId="1" applyFont="1" applyFill="1" applyBorder="1" applyAlignment="1" applyProtection="1">
      <alignment horizontal="center" vertical="center" wrapText="1"/>
      <protection locked="0" hidden="1"/>
    </xf>
    <xf numFmtId="0" fontId="18" fillId="2" borderId="35" xfId="1" applyFont="1" applyFill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2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2" fillId="6" borderId="38" xfId="0" applyFont="1" applyFill="1" applyBorder="1" applyAlignment="1" applyProtection="1">
      <alignment horizontal="center" vertical="center"/>
    </xf>
    <xf numFmtId="0" fontId="12" fillId="6" borderId="47" xfId="0" applyFont="1" applyFill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 wrapText="1"/>
    </xf>
    <xf numFmtId="0" fontId="24" fillId="3" borderId="32" xfId="0" applyFont="1" applyFill="1" applyBorder="1" applyAlignment="1" applyProtection="1">
      <alignment horizontal="center" vertical="center" wrapText="1"/>
      <protection locked="0"/>
    </xf>
    <xf numFmtId="0" fontId="24" fillId="2" borderId="55" xfId="1" applyFont="1" applyFill="1" applyBorder="1" applyAlignment="1" applyProtection="1">
      <alignment horizontal="center" vertical="center"/>
    </xf>
    <xf numFmtId="0" fontId="13" fillId="2" borderId="36" xfId="0" applyFont="1" applyFill="1" applyBorder="1" applyAlignment="1" applyProtection="1">
      <alignment horizontal="center" vertical="center"/>
      <protection locked="0" hidden="1"/>
    </xf>
    <xf numFmtId="0" fontId="17" fillId="2" borderId="34" xfId="0" applyFont="1" applyFill="1" applyBorder="1" applyAlignment="1" applyProtection="1">
      <alignment horizontal="center" vertical="center"/>
      <protection locked="0" hidden="1"/>
    </xf>
    <xf numFmtId="0" fontId="13" fillId="5" borderId="5" xfId="0" applyFont="1" applyFill="1" applyBorder="1" applyAlignment="1" applyProtection="1">
      <alignment horizontal="center" vertical="center" wrapText="1"/>
      <protection hidden="1"/>
    </xf>
    <xf numFmtId="0" fontId="13" fillId="5" borderId="4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</xf>
    <xf numFmtId="0" fontId="21" fillId="5" borderId="36" xfId="0" applyFont="1" applyFill="1" applyBorder="1" applyAlignment="1" applyProtection="1">
      <alignment horizontal="center" vertical="center" wrapText="1"/>
      <protection hidden="1"/>
    </xf>
    <xf numFmtId="0" fontId="13" fillId="5" borderId="39" xfId="0" applyFont="1" applyFill="1" applyBorder="1" applyAlignment="1" applyProtection="1">
      <alignment horizontal="center" vertical="center" wrapText="1"/>
      <protection hidden="1"/>
    </xf>
    <xf numFmtId="0" fontId="12" fillId="0" borderId="34" xfId="0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  <protection locked="0" hidden="1"/>
    </xf>
    <xf numFmtId="0" fontId="18" fillId="2" borderId="6" xfId="0" applyFont="1" applyFill="1" applyBorder="1" applyAlignment="1" applyProtection="1">
      <alignment horizontal="center" vertical="center" wrapText="1"/>
      <protection locked="0" hidden="1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5" xfId="0" applyFont="1" applyFill="1" applyBorder="1" applyAlignment="1" applyProtection="1">
      <alignment horizontal="center" vertical="center" wrapText="1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horizontal="center" vertical="center" wrapText="1"/>
      <protection locked="0" hidden="1"/>
    </xf>
    <xf numFmtId="0" fontId="19" fillId="2" borderId="4" xfId="0" applyFont="1" applyFill="1" applyBorder="1" applyAlignment="1" applyProtection="1">
      <alignment horizontal="center" vertical="center" wrapText="1"/>
      <protection locked="0" hidden="1"/>
    </xf>
    <xf numFmtId="0" fontId="9" fillId="0" borderId="56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7" fillId="5" borderId="59" xfId="0" applyFont="1" applyFill="1" applyBorder="1" applyAlignment="1" applyProtection="1">
      <alignment horizontal="center" vertical="center" wrapText="1"/>
      <protection locked="0" hidden="1"/>
    </xf>
    <xf numFmtId="0" fontId="7" fillId="5" borderId="53" xfId="0" applyFont="1" applyFill="1" applyBorder="1" applyAlignment="1" applyProtection="1">
      <alignment horizontal="center" vertical="center" wrapText="1"/>
      <protection locked="0" hidden="1"/>
    </xf>
    <xf numFmtId="0" fontId="7" fillId="5" borderId="59" xfId="0" applyFont="1" applyFill="1" applyBorder="1" applyAlignment="1" applyProtection="1">
      <alignment horizontal="center" vertical="center"/>
      <protection locked="0" hidden="1"/>
    </xf>
    <xf numFmtId="0" fontId="7" fillId="5" borderId="52" xfId="0" applyFont="1" applyFill="1" applyBorder="1" applyAlignment="1" applyProtection="1">
      <alignment horizontal="center" vertical="center"/>
      <protection locked="0" hidden="1"/>
    </xf>
    <xf numFmtId="0" fontId="13" fillId="5" borderId="36" xfId="0" applyFont="1" applyFill="1" applyBorder="1" applyAlignment="1" applyProtection="1">
      <alignment horizontal="center" vertical="center" wrapText="1"/>
      <protection hidden="1"/>
    </xf>
    <xf numFmtId="0" fontId="13" fillId="5" borderId="34" xfId="0" applyFont="1" applyFill="1" applyBorder="1" applyAlignment="1" applyProtection="1">
      <alignment horizontal="center" vertical="center" wrapText="1"/>
      <protection hidden="1"/>
    </xf>
    <xf numFmtId="0" fontId="7" fillId="5" borderId="49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55" xfId="0" applyFont="1" applyBorder="1" applyAlignment="1" applyProtection="1">
      <alignment horizontal="center"/>
      <protection locked="0"/>
    </xf>
    <xf numFmtId="0" fontId="0" fillId="0" borderId="55" xfId="0" applyBorder="1" applyAlignment="1" applyProtection="1">
      <protection locked="0"/>
    </xf>
    <xf numFmtId="0" fontId="0" fillId="0" borderId="74" xfId="0" applyBorder="1" applyAlignment="1" applyProtection="1">
      <protection locked="0"/>
    </xf>
    <xf numFmtId="0" fontId="7" fillId="5" borderId="5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6" fillId="5" borderId="24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8" fillId="5" borderId="44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left" vertical="center"/>
    </xf>
    <xf numFmtId="0" fontId="8" fillId="5" borderId="46" xfId="0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6" fillId="5" borderId="45" xfId="0" applyFont="1" applyFill="1" applyBorder="1" applyAlignment="1">
      <alignment horizontal="left" vertical="center"/>
    </xf>
    <xf numFmtId="0" fontId="6" fillId="5" borderId="25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8" fillId="5" borderId="51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8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center" vertic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48</xdr:row>
      <xdr:rowOff>31751</xdr:rowOff>
    </xdr:from>
    <xdr:to>
      <xdr:col>14</xdr:col>
      <xdr:colOff>7937</xdr:colOff>
      <xdr:row>90</xdr:row>
      <xdr:rowOff>142876</xdr:rowOff>
    </xdr:to>
    <xdr:cxnSp macro="">
      <xdr:nvCxnSpPr>
        <xdr:cNvPr id="3" name="Прямая соединительная линия 2"/>
        <xdr:cNvCxnSpPr/>
      </xdr:nvCxnSpPr>
      <xdr:spPr>
        <a:xfrm rot="5400000">
          <a:off x="1770063" y="9382126"/>
          <a:ext cx="5849938" cy="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58</xdr:row>
      <xdr:rowOff>15875</xdr:rowOff>
    </xdr:from>
    <xdr:to>
      <xdr:col>19</xdr:col>
      <xdr:colOff>7940</xdr:colOff>
      <xdr:row>61</xdr:row>
      <xdr:rowOff>127000</xdr:rowOff>
    </xdr:to>
    <xdr:cxnSp macro="">
      <xdr:nvCxnSpPr>
        <xdr:cNvPr id="5" name="Прямая соединительная линия 4"/>
        <xdr:cNvCxnSpPr/>
      </xdr:nvCxnSpPr>
      <xdr:spPr>
        <a:xfrm rot="16200000" flipH="1">
          <a:off x="5556251" y="8064499"/>
          <a:ext cx="515938" cy="79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127001</xdr:colOff>
      <xdr:row>63</xdr:row>
      <xdr:rowOff>15874</xdr:rowOff>
    </xdr:from>
    <xdr:to>
      <xdr:col>19</xdr:col>
      <xdr:colOff>15876</xdr:colOff>
      <xdr:row>89</xdr:row>
      <xdr:rowOff>63499</xdr:rowOff>
    </xdr:to>
    <xdr:cxnSp macro="">
      <xdr:nvCxnSpPr>
        <xdr:cNvPr id="7" name="Прямая соединительная линия 6"/>
        <xdr:cNvCxnSpPr/>
      </xdr:nvCxnSpPr>
      <xdr:spPr>
        <a:xfrm rot="16200000" flipH="1">
          <a:off x="4016376" y="10271125"/>
          <a:ext cx="3595687" cy="2381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1"/>
  <sheetViews>
    <sheetView tabSelected="1" topLeftCell="A46" zoomScale="112" zoomScaleNormal="112" workbookViewId="0">
      <selection activeCell="AE72" sqref="AE72"/>
    </sheetView>
  </sheetViews>
  <sheetFormatPr defaultRowHeight="15"/>
  <cols>
    <col min="1" max="1" width="3.42578125" customWidth="1"/>
    <col min="2" max="2" width="20.140625" customWidth="1"/>
    <col min="3" max="7" width="4.28515625" customWidth="1"/>
    <col min="8" max="8" width="4.5703125" style="1" customWidth="1"/>
    <col min="9" max="10" width="4.28515625" customWidth="1"/>
    <col min="11" max="11" width="4.140625" style="1" customWidth="1"/>
    <col min="12" max="12" width="2" style="1" customWidth="1"/>
    <col min="13" max="13" width="4" customWidth="1"/>
    <col min="14" max="14" width="2" style="1" customWidth="1"/>
    <col min="15" max="15" width="4.28515625" customWidth="1"/>
    <col min="16" max="16" width="4.140625" style="1" customWidth="1"/>
    <col min="17" max="17" width="2" style="1" customWidth="1"/>
    <col min="18" max="18" width="4.28515625" customWidth="1"/>
    <col min="19" max="19" width="2" style="1" customWidth="1"/>
    <col min="20" max="20" width="3.5703125" customWidth="1"/>
    <col min="21" max="21" width="4.28515625" style="1" customWidth="1"/>
    <col min="22" max="22" width="5.140625" customWidth="1"/>
    <col min="23" max="23" width="4.140625" customWidth="1"/>
    <col min="24" max="24" width="4" customWidth="1"/>
    <col min="25" max="25" width="4.140625" customWidth="1"/>
    <col min="26" max="26" width="4" customWidth="1"/>
    <col min="27" max="28" width="4.28515625" customWidth="1"/>
    <col min="29" max="29" width="4" customWidth="1"/>
  </cols>
  <sheetData>
    <row r="1" spans="1:29" ht="16.5" thickBot="1">
      <c r="A1" s="257" t="s">
        <v>93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9"/>
    </row>
    <row r="2" spans="1:29" s="6" customFormat="1" ht="20.45" customHeight="1" thickBot="1">
      <c r="A2" s="260" t="s">
        <v>0</v>
      </c>
      <c r="B2" s="262" t="s">
        <v>1</v>
      </c>
      <c r="C2" s="244" t="s">
        <v>2</v>
      </c>
      <c r="D2" s="245"/>
      <c r="E2" s="246"/>
      <c r="F2" s="247" t="s">
        <v>3</v>
      </c>
      <c r="G2" s="248"/>
      <c r="H2" s="249"/>
      <c r="I2" s="264" t="s">
        <v>4</v>
      </c>
      <c r="J2" s="265"/>
      <c r="K2" s="244" t="s">
        <v>5</v>
      </c>
      <c r="L2" s="245"/>
      <c r="M2" s="245"/>
      <c r="N2" s="245"/>
      <c r="O2" s="246"/>
      <c r="P2" s="244" t="s">
        <v>92</v>
      </c>
      <c r="Q2" s="245"/>
      <c r="R2" s="245"/>
      <c r="S2" s="245"/>
      <c r="T2" s="246"/>
      <c r="U2" s="264" t="s">
        <v>6</v>
      </c>
      <c r="V2" s="265"/>
      <c r="W2" s="264" t="s">
        <v>7</v>
      </c>
      <c r="X2" s="265"/>
      <c r="Y2" s="264" t="s">
        <v>8</v>
      </c>
      <c r="Z2" s="265"/>
      <c r="AA2" s="264" t="s">
        <v>9</v>
      </c>
      <c r="AB2" s="265"/>
    </row>
    <row r="3" spans="1:29" ht="9.75" customHeight="1" thickBot="1">
      <c r="A3" s="261"/>
      <c r="B3" s="263"/>
      <c r="C3" s="39">
        <v>2018</v>
      </c>
      <c r="D3" s="2">
        <v>2017</v>
      </c>
      <c r="E3" s="3" t="s">
        <v>40</v>
      </c>
      <c r="F3" s="39">
        <v>2018</v>
      </c>
      <c r="G3" s="39">
        <v>2017</v>
      </c>
      <c r="H3" s="3" t="s">
        <v>40</v>
      </c>
      <c r="I3" s="138">
        <v>2018</v>
      </c>
      <c r="J3" s="138">
        <v>2017</v>
      </c>
      <c r="K3" s="7">
        <v>2018</v>
      </c>
      <c r="L3" s="216" t="s">
        <v>91</v>
      </c>
      <c r="M3" s="216">
        <v>2017</v>
      </c>
      <c r="N3" s="2" t="s">
        <v>91</v>
      </c>
      <c r="O3" s="3" t="s">
        <v>40</v>
      </c>
      <c r="P3" s="7">
        <v>2018</v>
      </c>
      <c r="Q3" s="39" t="s">
        <v>91</v>
      </c>
      <c r="R3" s="2">
        <v>2017</v>
      </c>
      <c r="S3" s="2" t="s">
        <v>91</v>
      </c>
      <c r="T3" s="3" t="s">
        <v>40</v>
      </c>
      <c r="U3" s="39">
        <v>2018</v>
      </c>
      <c r="V3" s="38">
        <v>2017</v>
      </c>
      <c r="W3" s="7">
        <v>2018</v>
      </c>
      <c r="X3" s="38">
        <v>2017</v>
      </c>
      <c r="Y3" s="7">
        <v>2018</v>
      </c>
      <c r="Z3" s="38">
        <v>2017</v>
      </c>
      <c r="AA3" s="7">
        <v>2018</v>
      </c>
      <c r="AB3" s="38">
        <v>2017</v>
      </c>
    </row>
    <row r="4" spans="1:29" s="5" customFormat="1" ht="10.35" customHeight="1">
      <c r="A4" s="56">
        <v>71</v>
      </c>
      <c r="B4" s="57" t="s">
        <v>10</v>
      </c>
      <c r="C4" s="122">
        <v>41</v>
      </c>
      <c r="D4" s="123">
        <v>28</v>
      </c>
      <c r="E4" s="4"/>
      <c r="F4" s="125">
        <v>37</v>
      </c>
      <c r="G4" s="126">
        <v>27</v>
      </c>
      <c r="H4" s="72"/>
      <c r="I4" s="122">
        <v>7</v>
      </c>
      <c r="J4" s="123">
        <v>8</v>
      </c>
      <c r="K4" s="218">
        <v>4</v>
      </c>
      <c r="L4" s="219">
        <v>1</v>
      </c>
      <c r="M4" s="126">
        <v>1</v>
      </c>
      <c r="N4" s="217"/>
      <c r="O4" s="211"/>
      <c r="P4" s="218">
        <v>13</v>
      </c>
      <c r="Q4" s="219">
        <v>5</v>
      </c>
      <c r="R4" s="126">
        <v>1</v>
      </c>
      <c r="S4" s="217"/>
      <c r="T4" s="238"/>
      <c r="U4" s="130">
        <v>2360</v>
      </c>
      <c r="V4" s="132">
        <v>1417</v>
      </c>
      <c r="W4" s="122">
        <v>55</v>
      </c>
      <c r="X4" s="132">
        <v>10</v>
      </c>
      <c r="Y4" s="130">
        <v>41</v>
      </c>
      <c r="Z4" s="128">
        <v>31</v>
      </c>
      <c r="AA4" s="122">
        <v>76</v>
      </c>
      <c r="AB4" s="132">
        <v>64</v>
      </c>
    </row>
    <row r="5" spans="1:29" s="5" customFormat="1" ht="10.35" customHeight="1">
      <c r="A5" s="58">
        <v>2</v>
      </c>
      <c r="B5" s="59" t="s">
        <v>11</v>
      </c>
      <c r="C5" s="124">
        <v>1</v>
      </c>
      <c r="D5" s="100">
        <v>1</v>
      </c>
      <c r="E5" s="4"/>
      <c r="F5" s="127">
        <v>1</v>
      </c>
      <c r="G5" s="100">
        <v>1</v>
      </c>
      <c r="H5" s="72"/>
      <c r="I5" s="124"/>
      <c r="J5" s="100"/>
      <c r="K5" s="124"/>
      <c r="L5" s="131"/>
      <c r="M5" s="100"/>
      <c r="N5" s="129"/>
      <c r="O5" s="142"/>
      <c r="P5" s="124"/>
      <c r="Q5" s="131"/>
      <c r="R5" s="100"/>
      <c r="S5" s="129"/>
      <c r="T5" s="78"/>
      <c r="U5" s="131"/>
      <c r="V5" s="133">
        <v>150</v>
      </c>
      <c r="W5" s="124"/>
      <c r="X5" s="133"/>
      <c r="Y5" s="131">
        <v>2</v>
      </c>
      <c r="Z5" s="129">
        <v>2</v>
      </c>
      <c r="AA5" s="124">
        <v>1</v>
      </c>
      <c r="AB5" s="133">
        <v>1</v>
      </c>
    </row>
    <row r="6" spans="1:29" s="5" customFormat="1" ht="10.35" customHeight="1">
      <c r="A6" s="58">
        <v>3</v>
      </c>
      <c r="B6" s="59" t="s">
        <v>12</v>
      </c>
      <c r="C6" s="124"/>
      <c r="D6" s="100">
        <v>2</v>
      </c>
      <c r="E6" s="4"/>
      <c r="F6" s="127"/>
      <c r="G6" s="100">
        <v>2</v>
      </c>
      <c r="H6" s="72"/>
      <c r="I6" s="124"/>
      <c r="J6" s="100">
        <v>2</v>
      </c>
      <c r="K6" s="124"/>
      <c r="L6" s="131"/>
      <c r="M6" s="100"/>
      <c r="N6" s="129"/>
      <c r="O6" s="142"/>
      <c r="P6" s="124"/>
      <c r="Q6" s="131"/>
      <c r="R6" s="100"/>
      <c r="S6" s="129"/>
      <c r="T6" s="78"/>
      <c r="U6" s="131"/>
      <c r="V6" s="133"/>
      <c r="W6" s="124"/>
      <c r="X6" s="133"/>
      <c r="Y6" s="131"/>
      <c r="Z6" s="129"/>
      <c r="AA6" s="124">
        <v>2</v>
      </c>
      <c r="AB6" s="133">
        <v>1</v>
      </c>
    </row>
    <row r="7" spans="1:29" s="5" customFormat="1" ht="10.35" customHeight="1">
      <c r="A7" s="58">
        <v>4</v>
      </c>
      <c r="B7" s="59" t="s">
        <v>13</v>
      </c>
      <c r="C7" s="124">
        <v>3</v>
      </c>
      <c r="D7" s="100">
        <v>1</v>
      </c>
      <c r="E7" s="4"/>
      <c r="F7" s="127">
        <v>3</v>
      </c>
      <c r="G7" s="100">
        <v>1</v>
      </c>
      <c r="H7" s="72"/>
      <c r="I7" s="124">
        <v>4</v>
      </c>
      <c r="J7" s="100"/>
      <c r="K7" s="124"/>
      <c r="L7" s="131"/>
      <c r="M7" s="100"/>
      <c r="N7" s="129"/>
      <c r="O7" s="142"/>
      <c r="P7" s="124"/>
      <c r="Q7" s="131"/>
      <c r="R7" s="100"/>
      <c r="S7" s="129"/>
      <c r="T7" s="78"/>
      <c r="U7" s="131">
        <v>1000</v>
      </c>
      <c r="V7" s="133"/>
      <c r="W7" s="124"/>
      <c r="X7" s="133"/>
      <c r="Y7" s="131">
        <v>3</v>
      </c>
      <c r="Z7" s="129">
        <v>3</v>
      </c>
      <c r="AA7" s="124">
        <v>4</v>
      </c>
      <c r="AB7" s="133">
        <v>3</v>
      </c>
    </row>
    <row r="8" spans="1:29" s="5" customFormat="1" ht="10.35" customHeight="1">
      <c r="A8" s="58">
        <v>5</v>
      </c>
      <c r="B8" s="59" t="s">
        <v>14</v>
      </c>
      <c r="C8" s="124">
        <v>6</v>
      </c>
      <c r="D8" s="100">
        <v>7</v>
      </c>
      <c r="E8" s="4"/>
      <c r="F8" s="127">
        <v>4</v>
      </c>
      <c r="G8" s="100">
        <v>7</v>
      </c>
      <c r="H8" s="72"/>
      <c r="I8" s="124">
        <v>4</v>
      </c>
      <c r="J8" s="100">
        <v>2</v>
      </c>
      <c r="K8" s="124">
        <v>1</v>
      </c>
      <c r="L8" s="131"/>
      <c r="M8" s="100"/>
      <c r="N8" s="129"/>
      <c r="O8" s="142"/>
      <c r="P8" s="124"/>
      <c r="Q8" s="131"/>
      <c r="R8" s="100"/>
      <c r="S8" s="129"/>
      <c r="T8" s="78"/>
      <c r="U8" s="131"/>
      <c r="V8" s="133"/>
      <c r="W8" s="124"/>
      <c r="X8" s="133"/>
      <c r="Y8" s="131">
        <v>5</v>
      </c>
      <c r="Z8" s="129">
        <v>5</v>
      </c>
      <c r="AA8" s="124"/>
      <c r="AB8" s="133">
        <v>2</v>
      </c>
    </row>
    <row r="9" spans="1:29" s="5" customFormat="1" ht="10.35" customHeight="1">
      <c r="A9" s="58">
        <v>6</v>
      </c>
      <c r="B9" s="59" t="s">
        <v>15</v>
      </c>
      <c r="C9" s="124">
        <v>3</v>
      </c>
      <c r="D9" s="100"/>
      <c r="E9" s="4"/>
      <c r="F9" s="127">
        <v>3</v>
      </c>
      <c r="G9" s="100"/>
      <c r="H9" s="72"/>
      <c r="I9" s="124"/>
      <c r="J9" s="100"/>
      <c r="K9" s="124"/>
      <c r="L9" s="131"/>
      <c r="M9" s="100"/>
      <c r="N9" s="129"/>
      <c r="O9" s="142"/>
      <c r="P9" s="124"/>
      <c r="Q9" s="131"/>
      <c r="R9" s="100"/>
      <c r="S9" s="129"/>
      <c r="T9" s="78"/>
      <c r="U9" s="131">
        <v>100</v>
      </c>
      <c r="V9" s="133"/>
      <c r="W9" s="124"/>
      <c r="X9" s="133"/>
      <c r="Y9" s="131">
        <v>6</v>
      </c>
      <c r="Z9" s="129">
        <v>2</v>
      </c>
      <c r="AA9" s="124">
        <v>2</v>
      </c>
      <c r="AB9" s="133">
        <v>2</v>
      </c>
    </row>
    <row r="10" spans="1:29" s="5" customFormat="1" ht="10.35" customHeight="1">
      <c r="A10" s="58">
        <v>7</v>
      </c>
      <c r="B10" s="59" t="s">
        <v>16</v>
      </c>
      <c r="C10" s="124">
        <v>2</v>
      </c>
      <c r="D10" s="100">
        <v>2</v>
      </c>
      <c r="E10" s="4"/>
      <c r="F10" s="127">
        <v>2</v>
      </c>
      <c r="G10" s="100">
        <v>2</v>
      </c>
      <c r="H10" s="72"/>
      <c r="I10" s="124">
        <v>2</v>
      </c>
      <c r="J10" s="100">
        <v>2</v>
      </c>
      <c r="K10" s="124">
        <v>1</v>
      </c>
      <c r="L10" s="131"/>
      <c r="M10" s="100"/>
      <c r="N10" s="129"/>
      <c r="O10" s="142"/>
      <c r="P10" s="124">
        <v>1</v>
      </c>
      <c r="Q10" s="131"/>
      <c r="R10" s="100"/>
      <c r="S10" s="129"/>
      <c r="T10" s="78"/>
      <c r="U10" s="131"/>
      <c r="V10" s="133"/>
      <c r="W10" s="124">
        <v>2</v>
      </c>
      <c r="X10" s="133"/>
      <c r="Y10" s="131"/>
      <c r="Z10" s="129"/>
      <c r="AA10" s="124"/>
      <c r="AB10" s="133">
        <v>1</v>
      </c>
    </row>
    <row r="11" spans="1:29" s="5" customFormat="1" ht="10.35" customHeight="1" thickBot="1">
      <c r="A11" s="145">
        <v>8</v>
      </c>
      <c r="B11" s="146" t="s">
        <v>17</v>
      </c>
      <c r="C11" s="147">
        <v>4</v>
      </c>
      <c r="D11" s="148">
        <v>3</v>
      </c>
      <c r="E11" s="149"/>
      <c r="F11" s="150">
        <v>2</v>
      </c>
      <c r="G11" s="148">
        <v>3</v>
      </c>
      <c r="H11" s="151"/>
      <c r="I11" s="147">
        <v>1</v>
      </c>
      <c r="J11" s="148">
        <v>1</v>
      </c>
      <c r="K11" s="147"/>
      <c r="L11" s="153"/>
      <c r="M11" s="148"/>
      <c r="N11" s="155"/>
      <c r="O11" s="152"/>
      <c r="P11" s="147">
        <v>1</v>
      </c>
      <c r="Q11" s="153"/>
      <c r="R11" s="148"/>
      <c r="S11" s="155"/>
      <c r="T11" s="237"/>
      <c r="U11" s="153">
        <v>100</v>
      </c>
      <c r="V11" s="154"/>
      <c r="W11" s="147">
        <v>1</v>
      </c>
      <c r="X11" s="154"/>
      <c r="Y11" s="153">
        <v>1</v>
      </c>
      <c r="Z11" s="155">
        <v>2</v>
      </c>
      <c r="AA11" s="147">
        <v>3</v>
      </c>
      <c r="AB11" s="154">
        <v>1</v>
      </c>
    </row>
    <row r="12" spans="1:29" s="108" customFormat="1" ht="10.35" customHeight="1" thickBot="1">
      <c r="A12" s="242" t="s">
        <v>18</v>
      </c>
      <c r="B12" s="243"/>
      <c r="C12" s="104">
        <f>SUM(C4:C11)</f>
        <v>60</v>
      </c>
      <c r="D12" s="102">
        <f>SUM(D4:D11)</f>
        <v>44</v>
      </c>
      <c r="E12" s="164">
        <f t="shared" ref="E12:E46" si="0">((C12-D12)/ABS(D12))*100</f>
        <v>36.363636363636367</v>
      </c>
      <c r="F12" s="111">
        <f>SUM(F4:F11)</f>
        <v>52</v>
      </c>
      <c r="G12" s="102">
        <f>SUM(G4:G11)</f>
        <v>43</v>
      </c>
      <c r="H12" s="165">
        <f t="shared" ref="H12:H46" si="1">((F12-G12)/ABS(G12))*100</f>
        <v>20.930232558139537</v>
      </c>
      <c r="I12" s="101">
        <f t="shared" ref="I12:N12" si="2">SUM(I4:I11)</f>
        <v>18</v>
      </c>
      <c r="J12" s="103">
        <f t="shared" si="2"/>
        <v>15</v>
      </c>
      <c r="K12" s="101">
        <f t="shared" si="2"/>
        <v>6</v>
      </c>
      <c r="L12" s="101">
        <f t="shared" si="2"/>
        <v>1</v>
      </c>
      <c r="M12" s="107">
        <f t="shared" si="2"/>
        <v>1</v>
      </c>
      <c r="N12" s="107">
        <f t="shared" si="2"/>
        <v>0</v>
      </c>
      <c r="O12" s="236">
        <f>((K12-M12)/ABS(M12))*100</f>
        <v>500</v>
      </c>
      <c r="P12" s="104">
        <f>SUM(P4:P11)</f>
        <v>15</v>
      </c>
      <c r="Q12" s="104">
        <f>SUM(Q4:Q11)</f>
        <v>5</v>
      </c>
      <c r="R12" s="102">
        <f>SUM(R4:R11)</f>
        <v>1</v>
      </c>
      <c r="S12" s="102">
        <f>SUM(S4:S11)</f>
        <v>0</v>
      </c>
      <c r="T12" s="212">
        <f t="shared" ref="T12:T46" si="3">((P12-R12)/ABS(R12))*100</f>
        <v>1400</v>
      </c>
      <c r="U12" s="111">
        <f t="shared" ref="U12:AB12" si="4">SUM(U4:U11)</f>
        <v>3560</v>
      </c>
      <c r="V12" s="106">
        <f t="shared" si="4"/>
        <v>1567</v>
      </c>
      <c r="W12" s="111">
        <f t="shared" si="4"/>
        <v>58</v>
      </c>
      <c r="X12" s="105">
        <f t="shared" si="4"/>
        <v>10</v>
      </c>
      <c r="Y12" s="135">
        <f t="shared" si="4"/>
        <v>58</v>
      </c>
      <c r="Z12" s="106">
        <f t="shared" si="4"/>
        <v>45</v>
      </c>
      <c r="AA12" s="135">
        <f t="shared" si="4"/>
        <v>88</v>
      </c>
      <c r="AB12" s="106">
        <f t="shared" si="4"/>
        <v>75</v>
      </c>
    </row>
    <row r="13" spans="1:29" s="5" customFormat="1" ht="10.35" customHeight="1">
      <c r="A13" s="156">
        <v>9</v>
      </c>
      <c r="B13" s="157" t="s">
        <v>77</v>
      </c>
      <c r="C13" s="158">
        <v>33</v>
      </c>
      <c r="D13" s="159">
        <v>36</v>
      </c>
      <c r="E13" s="4"/>
      <c r="F13" s="160">
        <v>29</v>
      </c>
      <c r="G13" s="159">
        <v>28</v>
      </c>
      <c r="H13" s="72"/>
      <c r="I13" s="70">
        <v>5</v>
      </c>
      <c r="J13" s="71">
        <v>4</v>
      </c>
      <c r="K13" s="70"/>
      <c r="L13" s="213"/>
      <c r="M13" s="71">
        <v>5</v>
      </c>
      <c r="N13" s="214"/>
      <c r="O13" s="141"/>
      <c r="P13" s="158">
        <v>2</v>
      </c>
      <c r="Q13" s="162"/>
      <c r="R13" s="159">
        <v>2</v>
      </c>
      <c r="S13" s="161">
        <v>1</v>
      </c>
      <c r="T13" s="238"/>
      <c r="U13" s="162">
        <v>20315</v>
      </c>
      <c r="V13" s="163">
        <v>4187</v>
      </c>
      <c r="W13" s="158">
        <v>7</v>
      </c>
      <c r="X13" s="163">
        <v>10</v>
      </c>
      <c r="Y13" s="158">
        <v>42</v>
      </c>
      <c r="Z13" s="161">
        <v>24</v>
      </c>
      <c r="AA13" s="158">
        <v>52</v>
      </c>
      <c r="AB13" s="163">
        <v>56</v>
      </c>
    </row>
    <row r="14" spans="1:29" s="5" customFormat="1" ht="10.35" customHeight="1">
      <c r="A14" s="60">
        <v>10</v>
      </c>
      <c r="B14" s="61" t="s">
        <v>78</v>
      </c>
      <c r="C14" s="74">
        <v>3</v>
      </c>
      <c r="D14" s="75">
        <v>3</v>
      </c>
      <c r="E14" s="4"/>
      <c r="F14" s="76">
        <v>2</v>
      </c>
      <c r="G14" s="75">
        <v>2</v>
      </c>
      <c r="H14" s="72"/>
      <c r="I14" s="74">
        <v>4</v>
      </c>
      <c r="J14" s="75"/>
      <c r="K14" s="74">
        <v>3</v>
      </c>
      <c r="L14" s="79"/>
      <c r="M14" s="75"/>
      <c r="N14" s="77"/>
      <c r="O14" s="142"/>
      <c r="P14" s="74"/>
      <c r="Q14" s="79"/>
      <c r="R14" s="75"/>
      <c r="S14" s="77"/>
      <c r="T14" s="78"/>
      <c r="U14" s="79"/>
      <c r="V14" s="80"/>
      <c r="W14" s="74"/>
      <c r="X14" s="80">
        <v>1</v>
      </c>
      <c r="Y14" s="74">
        <v>2</v>
      </c>
      <c r="Z14" s="77">
        <v>2</v>
      </c>
      <c r="AA14" s="74"/>
      <c r="AB14" s="80"/>
    </row>
    <row r="15" spans="1:29" s="5" customFormat="1" ht="10.35" customHeight="1">
      <c r="A15" s="60">
        <v>11</v>
      </c>
      <c r="B15" s="61" t="s">
        <v>79</v>
      </c>
      <c r="C15" s="74">
        <v>3</v>
      </c>
      <c r="D15" s="75">
        <v>2</v>
      </c>
      <c r="E15" s="4"/>
      <c r="F15" s="76">
        <v>3</v>
      </c>
      <c r="G15" s="75">
        <v>2</v>
      </c>
      <c r="H15" s="72"/>
      <c r="I15" s="74">
        <v>5</v>
      </c>
      <c r="J15" s="75"/>
      <c r="K15" s="74"/>
      <c r="L15" s="79"/>
      <c r="M15" s="75"/>
      <c r="N15" s="77"/>
      <c r="O15" s="142"/>
      <c r="P15" s="74"/>
      <c r="Q15" s="79"/>
      <c r="R15" s="75"/>
      <c r="S15" s="77"/>
      <c r="T15" s="78"/>
      <c r="U15" s="79"/>
      <c r="V15" s="80"/>
      <c r="W15" s="74"/>
      <c r="X15" s="80"/>
      <c r="Y15" s="74">
        <v>1</v>
      </c>
      <c r="Z15" s="77"/>
      <c r="AA15" s="74"/>
      <c r="AB15" s="80">
        <v>1</v>
      </c>
    </row>
    <row r="16" spans="1:29" s="5" customFormat="1" ht="10.35" customHeight="1" thickBot="1">
      <c r="A16" s="166">
        <v>12</v>
      </c>
      <c r="B16" s="167" t="s">
        <v>80</v>
      </c>
      <c r="C16" s="168">
        <v>1</v>
      </c>
      <c r="D16" s="85"/>
      <c r="E16" s="149"/>
      <c r="F16" s="169">
        <v>1</v>
      </c>
      <c r="G16" s="85"/>
      <c r="H16" s="151"/>
      <c r="I16" s="81"/>
      <c r="J16" s="82"/>
      <c r="K16" s="168"/>
      <c r="L16" s="84"/>
      <c r="M16" s="85"/>
      <c r="N16" s="170"/>
      <c r="O16" s="152"/>
      <c r="P16" s="81"/>
      <c r="Q16" s="228"/>
      <c r="R16" s="82"/>
      <c r="S16" s="232"/>
      <c r="T16" s="83"/>
      <c r="U16" s="84"/>
      <c r="V16" s="171"/>
      <c r="W16" s="168"/>
      <c r="X16" s="171"/>
      <c r="Y16" s="168">
        <v>3</v>
      </c>
      <c r="Z16" s="170">
        <v>4</v>
      </c>
      <c r="AA16" s="168">
        <v>1</v>
      </c>
      <c r="AB16" s="171"/>
    </row>
    <row r="17" spans="1:28" s="108" customFormat="1" ht="10.35" customHeight="1" thickBot="1">
      <c r="A17" s="242" t="s">
        <v>18</v>
      </c>
      <c r="B17" s="243"/>
      <c r="C17" s="104">
        <f>SUM(C13:C16)</f>
        <v>40</v>
      </c>
      <c r="D17" s="102">
        <f>SUM(D13:D16)</f>
        <v>41</v>
      </c>
      <c r="E17" s="164">
        <f t="shared" si="0"/>
        <v>-2.4390243902439024</v>
      </c>
      <c r="F17" s="104">
        <f>SUM(F13:F16)</f>
        <v>35</v>
      </c>
      <c r="G17" s="110">
        <f>SUM(G13:G16)</f>
        <v>32</v>
      </c>
      <c r="H17" s="165">
        <f t="shared" si="1"/>
        <v>9.375</v>
      </c>
      <c r="I17" s="139">
        <f t="shared" ref="I17:N17" si="5">SUM(I13:I16)</f>
        <v>14</v>
      </c>
      <c r="J17" s="143">
        <f t="shared" si="5"/>
        <v>4</v>
      </c>
      <c r="K17" s="104">
        <f t="shared" si="5"/>
        <v>3</v>
      </c>
      <c r="L17" s="104">
        <f t="shared" si="5"/>
        <v>0</v>
      </c>
      <c r="M17" s="102">
        <f t="shared" si="5"/>
        <v>5</v>
      </c>
      <c r="N17" s="102">
        <f t="shared" si="5"/>
        <v>0</v>
      </c>
      <c r="O17" s="212">
        <f>((K17-M17)/ABS(M17))*100</f>
        <v>-40</v>
      </c>
      <c r="P17" s="140">
        <f>SUM(P13+P16)</f>
        <v>2</v>
      </c>
      <c r="Q17" s="140">
        <f>SUM(Q13+Q16)</f>
        <v>0</v>
      </c>
      <c r="R17" s="144">
        <f>+SUM(R13:R16)</f>
        <v>2</v>
      </c>
      <c r="S17" s="144">
        <f>+SUM(S13:S16)</f>
        <v>1</v>
      </c>
      <c r="T17" s="193">
        <f t="shared" si="3"/>
        <v>0</v>
      </c>
      <c r="U17" s="104">
        <f t="shared" ref="U17:AB17" si="6">SUM(U13:U16)</f>
        <v>20315</v>
      </c>
      <c r="V17" s="109">
        <f t="shared" si="6"/>
        <v>4187</v>
      </c>
      <c r="W17" s="104">
        <f t="shared" si="6"/>
        <v>7</v>
      </c>
      <c r="X17" s="109">
        <f t="shared" si="6"/>
        <v>11</v>
      </c>
      <c r="Y17" s="110">
        <f t="shared" si="6"/>
        <v>48</v>
      </c>
      <c r="Z17" s="111">
        <f t="shared" si="6"/>
        <v>30</v>
      </c>
      <c r="AA17" s="104">
        <f t="shared" si="6"/>
        <v>53</v>
      </c>
      <c r="AB17" s="109">
        <f t="shared" si="6"/>
        <v>57</v>
      </c>
    </row>
    <row r="18" spans="1:28" s="5" customFormat="1" ht="10.35" customHeight="1">
      <c r="A18" s="172">
        <v>13</v>
      </c>
      <c r="B18" s="173" t="s">
        <v>19</v>
      </c>
      <c r="C18" s="97">
        <v>9</v>
      </c>
      <c r="D18" s="174">
        <v>5</v>
      </c>
      <c r="E18" s="4"/>
      <c r="F18" s="175">
        <v>7</v>
      </c>
      <c r="G18" s="174">
        <v>4</v>
      </c>
      <c r="H18" s="72"/>
      <c r="I18" s="86">
        <v>6</v>
      </c>
      <c r="J18" s="87"/>
      <c r="K18" s="97">
        <v>1</v>
      </c>
      <c r="L18" s="177"/>
      <c r="M18" s="174"/>
      <c r="N18" s="176"/>
      <c r="O18" s="211"/>
      <c r="P18" s="86">
        <v>1</v>
      </c>
      <c r="Q18" s="229"/>
      <c r="R18" s="87">
        <v>1</v>
      </c>
      <c r="S18" s="233"/>
      <c r="T18" s="73"/>
      <c r="U18" s="177">
        <v>100</v>
      </c>
      <c r="V18" s="178">
        <v>100</v>
      </c>
      <c r="W18" s="177"/>
      <c r="X18" s="176">
        <v>1</v>
      </c>
      <c r="Y18" s="97">
        <v>5</v>
      </c>
      <c r="Z18" s="176">
        <v>1</v>
      </c>
      <c r="AA18" s="97">
        <v>19</v>
      </c>
      <c r="AB18" s="178">
        <v>17</v>
      </c>
    </row>
    <row r="19" spans="1:28" s="5" customFormat="1" ht="10.35" customHeight="1">
      <c r="A19" s="63">
        <v>14</v>
      </c>
      <c r="B19" s="64" t="s">
        <v>20</v>
      </c>
      <c r="C19" s="88">
        <v>6</v>
      </c>
      <c r="D19" s="89">
        <v>3</v>
      </c>
      <c r="E19" s="4"/>
      <c r="F19" s="90">
        <v>4</v>
      </c>
      <c r="G19" s="89">
        <v>2</v>
      </c>
      <c r="H19" s="72"/>
      <c r="I19" s="88">
        <v>3</v>
      </c>
      <c r="J19" s="89"/>
      <c r="K19" s="88">
        <v>1</v>
      </c>
      <c r="L19" s="92"/>
      <c r="M19" s="89"/>
      <c r="N19" s="91"/>
      <c r="O19" s="142"/>
      <c r="P19" s="88">
        <v>1</v>
      </c>
      <c r="Q19" s="92"/>
      <c r="R19" s="89"/>
      <c r="S19" s="91"/>
      <c r="T19" s="78"/>
      <c r="U19" s="92">
        <v>200</v>
      </c>
      <c r="V19" s="93"/>
      <c r="W19" s="92"/>
      <c r="X19" s="91"/>
      <c r="Y19" s="88">
        <v>3</v>
      </c>
      <c r="Z19" s="91">
        <v>4</v>
      </c>
      <c r="AA19" s="88">
        <v>3</v>
      </c>
      <c r="AB19" s="93">
        <v>3</v>
      </c>
    </row>
    <row r="20" spans="1:28" s="5" customFormat="1" ht="10.35" customHeight="1">
      <c r="A20" s="63">
        <v>15</v>
      </c>
      <c r="B20" s="64" t="s">
        <v>21</v>
      </c>
      <c r="C20" s="88">
        <v>4</v>
      </c>
      <c r="D20" s="89">
        <v>2</v>
      </c>
      <c r="E20" s="4"/>
      <c r="F20" s="90">
        <v>2</v>
      </c>
      <c r="G20" s="89">
        <v>2</v>
      </c>
      <c r="H20" s="72"/>
      <c r="I20" s="88">
        <v>1</v>
      </c>
      <c r="J20" s="89"/>
      <c r="K20" s="88">
        <v>1</v>
      </c>
      <c r="L20" s="92"/>
      <c r="M20" s="89"/>
      <c r="N20" s="91"/>
      <c r="O20" s="142"/>
      <c r="P20" s="88"/>
      <c r="Q20" s="92"/>
      <c r="R20" s="89"/>
      <c r="S20" s="91"/>
      <c r="T20" s="78"/>
      <c r="U20" s="92">
        <v>500</v>
      </c>
      <c r="V20" s="93"/>
      <c r="W20" s="92"/>
      <c r="X20" s="91"/>
      <c r="Y20" s="88">
        <v>2</v>
      </c>
      <c r="Z20" s="91">
        <v>1</v>
      </c>
      <c r="AA20" s="88"/>
      <c r="AB20" s="93">
        <v>3</v>
      </c>
    </row>
    <row r="21" spans="1:28" s="5" customFormat="1" ht="10.35" customHeight="1">
      <c r="A21" s="63">
        <v>16</v>
      </c>
      <c r="B21" s="64" t="s">
        <v>22</v>
      </c>
      <c r="C21" s="88">
        <v>3</v>
      </c>
      <c r="D21" s="89">
        <v>2</v>
      </c>
      <c r="E21" s="4"/>
      <c r="F21" s="90">
        <v>3</v>
      </c>
      <c r="G21" s="89">
        <v>2</v>
      </c>
      <c r="H21" s="72"/>
      <c r="I21" s="88">
        <v>1</v>
      </c>
      <c r="J21" s="89"/>
      <c r="K21" s="88"/>
      <c r="L21" s="92"/>
      <c r="M21" s="194"/>
      <c r="N21" s="215"/>
      <c r="O21" s="142"/>
      <c r="P21" s="88"/>
      <c r="Q21" s="92"/>
      <c r="R21" s="89"/>
      <c r="S21" s="91"/>
      <c r="T21" s="78"/>
      <c r="U21" s="195">
        <v>50</v>
      </c>
      <c r="V21" s="134">
        <v>300</v>
      </c>
      <c r="W21" s="92"/>
      <c r="X21" s="91">
        <v>3</v>
      </c>
      <c r="Y21" s="88"/>
      <c r="Z21" s="91">
        <v>1</v>
      </c>
      <c r="AA21" s="88">
        <v>7</v>
      </c>
      <c r="AB21" s="93">
        <v>8</v>
      </c>
    </row>
    <row r="22" spans="1:28" s="5" customFormat="1" ht="10.35" customHeight="1">
      <c r="A22" s="63">
        <v>17</v>
      </c>
      <c r="B22" s="64" t="s">
        <v>23</v>
      </c>
      <c r="C22" s="88"/>
      <c r="D22" s="89">
        <v>3</v>
      </c>
      <c r="E22" s="4"/>
      <c r="F22" s="90"/>
      <c r="G22" s="89">
        <v>2</v>
      </c>
      <c r="H22" s="72"/>
      <c r="I22" s="88"/>
      <c r="J22" s="89"/>
      <c r="K22" s="88"/>
      <c r="L22" s="92"/>
      <c r="M22" s="89">
        <v>1</v>
      </c>
      <c r="N22" s="91"/>
      <c r="O22" s="142"/>
      <c r="P22" s="88"/>
      <c r="Q22" s="92"/>
      <c r="R22" s="89"/>
      <c r="S22" s="91"/>
      <c r="T22" s="78"/>
      <c r="U22" s="195"/>
      <c r="V22" s="134">
        <v>80</v>
      </c>
      <c r="W22" s="92"/>
      <c r="X22" s="91"/>
      <c r="Y22" s="88">
        <v>1</v>
      </c>
      <c r="Z22" s="91"/>
      <c r="AA22" s="88"/>
      <c r="AB22" s="93">
        <v>2</v>
      </c>
    </row>
    <row r="23" spans="1:28" s="5" customFormat="1" ht="10.35" customHeight="1">
      <c r="A23" s="63">
        <v>18</v>
      </c>
      <c r="B23" s="64" t="s">
        <v>24</v>
      </c>
      <c r="C23" s="88"/>
      <c r="D23" s="89">
        <v>1</v>
      </c>
      <c r="E23" s="4"/>
      <c r="F23" s="90"/>
      <c r="G23" s="89">
        <v>1</v>
      </c>
      <c r="H23" s="72"/>
      <c r="I23" s="88"/>
      <c r="J23" s="89"/>
      <c r="K23" s="88"/>
      <c r="L23" s="92"/>
      <c r="M23" s="89">
        <v>1</v>
      </c>
      <c r="N23" s="91"/>
      <c r="O23" s="142"/>
      <c r="P23" s="88"/>
      <c r="Q23" s="92"/>
      <c r="R23" s="89"/>
      <c r="S23" s="91"/>
      <c r="T23" s="78"/>
      <c r="U23" s="195"/>
      <c r="V23" s="134"/>
      <c r="W23" s="92"/>
      <c r="X23" s="91"/>
      <c r="Y23" s="88"/>
      <c r="Z23" s="91"/>
      <c r="AA23" s="88">
        <v>1</v>
      </c>
      <c r="AB23" s="93"/>
    </row>
    <row r="24" spans="1:28" s="5" customFormat="1" ht="10.35" customHeight="1" thickBot="1">
      <c r="A24" s="65">
        <v>19</v>
      </c>
      <c r="B24" s="66" t="s">
        <v>25</v>
      </c>
      <c r="C24" s="96"/>
      <c r="D24" s="179"/>
      <c r="E24" s="149"/>
      <c r="F24" s="180"/>
      <c r="G24" s="179"/>
      <c r="H24" s="151"/>
      <c r="I24" s="94"/>
      <c r="J24" s="95"/>
      <c r="K24" s="96"/>
      <c r="L24" s="181"/>
      <c r="M24" s="179"/>
      <c r="N24" s="182"/>
      <c r="O24" s="152"/>
      <c r="P24" s="94"/>
      <c r="Q24" s="230"/>
      <c r="R24" s="95"/>
      <c r="S24" s="234"/>
      <c r="T24" s="83"/>
      <c r="U24" s="196"/>
      <c r="V24" s="183"/>
      <c r="W24" s="181"/>
      <c r="X24" s="182"/>
      <c r="Y24" s="96">
        <v>1</v>
      </c>
      <c r="Z24" s="182"/>
      <c r="AA24" s="96"/>
      <c r="AB24" s="184"/>
    </row>
    <row r="25" spans="1:28" s="108" customFormat="1" ht="10.5" customHeight="1" thickBot="1">
      <c r="A25" s="250" t="s">
        <v>18</v>
      </c>
      <c r="B25" s="251"/>
      <c r="C25" s="112">
        <f>SUM(C18:C24)</f>
        <v>22</v>
      </c>
      <c r="D25" s="117">
        <f>SUM(D18:D24)</f>
        <v>16</v>
      </c>
      <c r="E25" s="164">
        <f t="shared" si="0"/>
        <v>37.5</v>
      </c>
      <c r="F25" s="112">
        <f>SUM(F18:F24)</f>
        <v>16</v>
      </c>
      <c r="G25" s="115">
        <f>SUM(G18:G24)</f>
        <v>13</v>
      </c>
      <c r="H25" s="164">
        <f t="shared" si="1"/>
        <v>23.076923076923077</v>
      </c>
      <c r="I25" s="114">
        <f t="shared" ref="I25:N25" si="7">SUM(I18:I24)</f>
        <v>11</v>
      </c>
      <c r="J25" s="116">
        <f t="shared" si="7"/>
        <v>0</v>
      </c>
      <c r="K25" s="112">
        <f t="shared" si="7"/>
        <v>3</v>
      </c>
      <c r="L25" s="112">
        <f t="shared" si="7"/>
        <v>0</v>
      </c>
      <c r="M25" s="117">
        <f t="shared" si="7"/>
        <v>2</v>
      </c>
      <c r="N25" s="117">
        <f t="shared" si="7"/>
        <v>0</v>
      </c>
      <c r="O25" s="212">
        <f>((K25-M25)/ABS(M25))*100</f>
        <v>50</v>
      </c>
      <c r="P25" s="114">
        <f>SUM(P18:P24)</f>
        <v>2</v>
      </c>
      <c r="Q25" s="114">
        <f>SUM(Q18:Q24)</f>
        <v>0</v>
      </c>
      <c r="R25" s="113">
        <f>SUM(R18:R24)</f>
        <v>1</v>
      </c>
      <c r="S25" s="113">
        <f>SUM(S18:S24)</f>
        <v>0</v>
      </c>
      <c r="T25" s="193">
        <f t="shared" si="3"/>
        <v>100</v>
      </c>
      <c r="U25" s="112">
        <f t="shared" ref="U25:AB25" si="8">SUM(U18:U24)</f>
        <v>850</v>
      </c>
      <c r="V25" s="115">
        <f t="shared" si="8"/>
        <v>480</v>
      </c>
      <c r="W25" s="112">
        <f t="shared" si="8"/>
        <v>0</v>
      </c>
      <c r="X25" s="115">
        <f t="shared" si="8"/>
        <v>4</v>
      </c>
      <c r="Y25" s="112">
        <f t="shared" si="8"/>
        <v>12</v>
      </c>
      <c r="Z25" s="115">
        <f t="shared" si="8"/>
        <v>7</v>
      </c>
      <c r="AA25" s="112">
        <f t="shared" si="8"/>
        <v>30</v>
      </c>
      <c r="AB25" s="187">
        <f t="shared" si="8"/>
        <v>33</v>
      </c>
    </row>
    <row r="26" spans="1:28" s="5" customFormat="1" ht="10.35" customHeight="1">
      <c r="A26" s="62">
        <v>20</v>
      </c>
      <c r="B26" s="67" t="s">
        <v>26</v>
      </c>
      <c r="C26" s="97">
        <v>6</v>
      </c>
      <c r="D26" s="174">
        <v>5</v>
      </c>
      <c r="E26" s="4"/>
      <c r="F26" s="175">
        <v>6</v>
      </c>
      <c r="G26" s="174">
        <v>5</v>
      </c>
      <c r="H26" s="72"/>
      <c r="I26" s="86">
        <v>1</v>
      </c>
      <c r="J26" s="87"/>
      <c r="K26" s="97"/>
      <c r="L26" s="177"/>
      <c r="M26" s="221">
        <v>1</v>
      </c>
      <c r="N26" s="222"/>
      <c r="O26" s="211"/>
      <c r="P26" s="86"/>
      <c r="Q26" s="229"/>
      <c r="R26" s="87"/>
      <c r="S26" s="233"/>
      <c r="T26" s="73"/>
      <c r="U26" s="177">
        <v>2350</v>
      </c>
      <c r="V26" s="185">
        <v>770</v>
      </c>
      <c r="W26" s="97">
        <v>2</v>
      </c>
      <c r="X26" s="186"/>
      <c r="Y26" s="97">
        <v>17</v>
      </c>
      <c r="Z26" s="185">
        <v>19</v>
      </c>
      <c r="AA26" s="97">
        <v>19</v>
      </c>
      <c r="AB26" s="185">
        <v>9</v>
      </c>
    </row>
    <row r="27" spans="1:28" s="5" customFormat="1" ht="10.35" customHeight="1">
      <c r="A27" s="63">
        <v>21</v>
      </c>
      <c r="B27" s="68" t="s">
        <v>27</v>
      </c>
      <c r="C27" s="88">
        <v>1</v>
      </c>
      <c r="D27" s="89"/>
      <c r="E27" s="4"/>
      <c r="F27" s="90">
        <v>1</v>
      </c>
      <c r="G27" s="89"/>
      <c r="H27" s="72"/>
      <c r="I27" s="88"/>
      <c r="J27" s="89"/>
      <c r="K27" s="88"/>
      <c r="L27" s="92"/>
      <c r="M27" s="89"/>
      <c r="N27" s="91"/>
      <c r="O27" s="142"/>
      <c r="P27" s="88"/>
      <c r="Q27" s="92"/>
      <c r="R27" s="89"/>
      <c r="S27" s="91"/>
      <c r="T27" s="78"/>
      <c r="U27" s="92"/>
      <c r="V27" s="98"/>
      <c r="W27" s="88"/>
      <c r="X27" s="99"/>
      <c r="Y27" s="88"/>
      <c r="Z27" s="98"/>
      <c r="AA27" s="88"/>
      <c r="AB27" s="98"/>
    </row>
    <row r="28" spans="1:28" s="5" customFormat="1" ht="10.35" customHeight="1">
      <c r="A28" s="63">
        <v>22</v>
      </c>
      <c r="B28" s="68" t="s">
        <v>28</v>
      </c>
      <c r="C28" s="88"/>
      <c r="D28" s="89"/>
      <c r="E28" s="4"/>
      <c r="F28" s="90"/>
      <c r="G28" s="89"/>
      <c r="H28" s="72"/>
      <c r="I28" s="88"/>
      <c r="J28" s="89"/>
      <c r="K28" s="88"/>
      <c r="L28" s="92"/>
      <c r="M28" s="89"/>
      <c r="N28" s="91"/>
      <c r="O28" s="142"/>
      <c r="P28" s="197"/>
      <c r="Q28" s="231"/>
      <c r="R28" s="89"/>
      <c r="S28" s="91"/>
      <c r="T28" s="78"/>
      <c r="U28" s="92"/>
      <c r="V28" s="98"/>
      <c r="W28" s="88"/>
      <c r="X28" s="99"/>
      <c r="Y28" s="88">
        <v>1</v>
      </c>
      <c r="Z28" s="98"/>
      <c r="AA28" s="88"/>
      <c r="AB28" s="98">
        <v>1</v>
      </c>
    </row>
    <row r="29" spans="1:28" s="5" customFormat="1" ht="10.35" customHeight="1" thickBot="1">
      <c r="A29" s="65">
        <v>23</v>
      </c>
      <c r="B29" s="69" t="s">
        <v>29</v>
      </c>
      <c r="C29" s="96"/>
      <c r="D29" s="179"/>
      <c r="E29" s="149"/>
      <c r="F29" s="180"/>
      <c r="G29" s="179"/>
      <c r="H29" s="151"/>
      <c r="I29" s="94"/>
      <c r="J29" s="95"/>
      <c r="K29" s="96"/>
      <c r="L29" s="181"/>
      <c r="M29" s="179"/>
      <c r="N29" s="182"/>
      <c r="O29" s="152"/>
      <c r="P29" s="94"/>
      <c r="Q29" s="230"/>
      <c r="R29" s="95"/>
      <c r="S29" s="234"/>
      <c r="T29" s="83"/>
      <c r="U29" s="181"/>
      <c r="V29" s="188"/>
      <c r="W29" s="96"/>
      <c r="X29" s="189"/>
      <c r="Y29" s="96">
        <v>2</v>
      </c>
      <c r="Z29" s="188">
        <v>1</v>
      </c>
      <c r="AA29" s="96"/>
      <c r="AB29" s="188"/>
    </row>
    <row r="30" spans="1:28" s="108" customFormat="1" ht="10.35" customHeight="1" thickBot="1">
      <c r="A30" s="254" t="s">
        <v>30</v>
      </c>
      <c r="B30" s="255"/>
      <c r="C30" s="112">
        <f>SUM(C26:C29)</f>
        <v>7</v>
      </c>
      <c r="D30" s="117">
        <f>SUM(D26:D29)</f>
        <v>5</v>
      </c>
      <c r="E30" s="164">
        <f t="shared" si="0"/>
        <v>40</v>
      </c>
      <c r="F30" s="220">
        <f>SUM(F26:F29)</f>
        <v>7</v>
      </c>
      <c r="G30" s="117">
        <f>SUM(G26:G29)</f>
        <v>5</v>
      </c>
      <c r="H30" s="164">
        <f t="shared" si="1"/>
        <v>40</v>
      </c>
      <c r="I30" s="114">
        <f t="shared" ref="I30:N30" si="9">SUM(I26:I29)</f>
        <v>1</v>
      </c>
      <c r="J30" s="116">
        <f t="shared" si="9"/>
        <v>0</v>
      </c>
      <c r="K30" s="112">
        <f t="shared" si="9"/>
        <v>0</v>
      </c>
      <c r="L30" s="112">
        <f t="shared" si="9"/>
        <v>0</v>
      </c>
      <c r="M30" s="117">
        <f t="shared" si="9"/>
        <v>1</v>
      </c>
      <c r="N30" s="117">
        <f t="shared" si="9"/>
        <v>0</v>
      </c>
      <c r="O30" s="212">
        <f>((K30-M30)/ABS(M30))*100</f>
        <v>-100</v>
      </c>
      <c r="P30" s="114">
        <f>SUM(P26:P29)</f>
        <v>0</v>
      </c>
      <c r="Q30" s="114">
        <f>SUM(Q26:Q29)</f>
        <v>0</v>
      </c>
      <c r="R30" s="113">
        <f>SUM(R26:R29)</f>
        <v>0</v>
      </c>
      <c r="S30" s="113">
        <f>SUM(S26:S29)</f>
        <v>0</v>
      </c>
      <c r="T30" s="193" t="e">
        <f t="shared" si="3"/>
        <v>#DIV/0!</v>
      </c>
      <c r="U30" s="112">
        <f t="shared" ref="U30:AB30" si="10">SUM(U26:U29)</f>
        <v>2350</v>
      </c>
      <c r="V30" s="115">
        <f t="shared" si="10"/>
        <v>770</v>
      </c>
      <c r="W30" s="112">
        <f t="shared" si="10"/>
        <v>2</v>
      </c>
      <c r="X30" s="115">
        <f t="shared" si="10"/>
        <v>0</v>
      </c>
      <c r="Y30" s="112">
        <f t="shared" si="10"/>
        <v>20</v>
      </c>
      <c r="Z30" s="115">
        <f t="shared" si="10"/>
        <v>20</v>
      </c>
      <c r="AA30" s="112">
        <f t="shared" si="10"/>
        <v>19</v>
      </c>
      <c r="AB30" s="187">
        <f t="shared" si="10"/>
        <v>10</v>
      </c>
    </row>
    <row r="31" spans="1:28" s="5" customFormat="1" ht="10.35" customHeight="1">
      <c r="A31" s="62">
        <v>10</v>
      </c>
      <c r="B31" s="67" t="s">
        <v>82</v>
      </c>
      <c r="C31" s="97">
        <v>11</v>
      </c>
      <c r="D31" s="174">
        <v>7</v>
      </c>
      <c r="E31" s="4"/>
      <c r="F31" s="175">
        <v>11</v>
      </c>
      <c r="G31" s="174">
        <v>6</v>
      </c>
      <c r="H31" s="72"/>
      <c r="I31" s="86"/>
      <c r="J31" s="87">
        <v>2</v>
      </c>
      <c r="K31" s="97"/>
      <c r="L31" s="177"/>
      <c r="M31" s="174"/>
      <c r="N31" s="176">
        <v>0</v>
      </c>
      <c r="O31" s="211"/>
      <c r="P31" s="86">
        <v>3</v>
      </c>
      <c r="Q31" s="229"/>
      <c r="R31" s="87"/>
      <c r="S31" s="233"/>
      <c r="T31" s="73"/>
      <c r="U31" s="177">
        <v>375</v>
      </c>
      <c r="V31" s="185">
        <v>290</v>
      </c>
      <c r="W31" s="97">
        <v>3</v>
      </c>
      <c r="X31" s="186"/>
      <c r="Y31" s="97">
        <v>9</v>
      </c>
      <c r="Z31" s="185">
        <v>23</v>
      </c>
      <c r="AA31" s="97">
        <v>31</v>
      </c>
      <c r="AB31" s="185">
        <v>25</v>
      </c>
    </row>
    <row r="32" spans="1:28" s="5" customFormat="1" ht="10.35" customHeight="1">
      <c r="A32" s="63">
        <v>25</v>
      </c>
      <c r="B32" s="68" t="s">
        <v>81</v>
      </c>
      <c r="C32" s="88">
        <v>2</v>
      </c>
      <c r="D32" s="89">
        <v>2</v>
      </c>
      <c r="E32" s="4"/>
      <c r="F32" s="90">
        <v>1</v>
      </c>
      <c r="G32" s="89">
        <v>1</v>
      </c>
      <c r="H32" s="72"/>
      <c r="I32" s="88">
        <v>1</v>
      </c>
      <c r="J32" s="89"/>
      <c r="K32" s="88"/>
      <c r="L32" s="92"/>
      <c r="M32" s="89"/>
      <c r="N32" s="91"/>
      <c r="O32" s="142"/>
      <c r="P32" s="88">
        <v>1</v>
      </c>
      <c r="Q32" s="92"/>
      <c r="R32" s="89"/>
      <c r="S32" s="91"/>
      <c r="T32" s="78"/>
      <c r="U32" s="92">
        <v>1</v>
      </c>
      <c r="V32" s="98">
        <v>100</v>
      </c>
      <c r="W32" s="88">
        <v>2</v>
      </c>
      <c r="X32" s="99"/>
      <c r="Y32" s="88"/>
      <c r="Z32" s="98"/>
      <c r="AA32" s="88"/>
      <c r="AB32" s="98"/>
    </row>
    <row r="33" spans="1:29" s="5" customFormat="1" ht="10.35" customHeight="1" thickBot="1">
      <c r="A33" s="65">
        <v>26</v>
      </c>
      <c r="B33" s="69" t="s">
        <v>90</v>
      </c>
      <c r="C33" s="96">
        <v>7</v>
      </c>
      <c r="D33" s="179">
        <v>7</v>
      </c>
      <c r="E33" s="149"/>
      <c r="F33" s="180">
        <v>4</v>
      </c>
      <c r="G33" s="179">
        <v>4</v>
      </c>
      <c r="H33" s="151"/>
      <c r="I33" s="94"/>
      <c r="J33" s="95">
        <v>2</v>
      </c>
      <c r="K33" s="96">
        <v>1</v>
      </c>
      <c r="L33" s="181"/>
      <c r="M33" s="179"/>
      <c r="N33" s="182"/>
      <c r="O33" s="152"/>
      <c r="P33" s="94">
        <v>1</v>
      </c>
      <c r="Q33" s="230"/>
      <c r="R33" s="95">
        <v>1</v>
      </c>
      <c r="S33" s="234"/>
      <c r="T33" s="83"/>
      <c r="U33" s="181">
        <v>1536.5</v>
      </c>
      <c r="V33" s="188">
        <v>10</v>
      </c>
      <c r="W33" s="96">
        <v>1</v>
      </c>
      <c r="X33" s="189"/>
      <c r="Y33" s="96">
        <v>8</v>
      </c>
      <c r="Z33" s="188">
        <v>9</v>
      </c>
      <c r="AA33" s="96">
        <v>9</v>
      </c>
      <c r="AB33" s="188">
        <v>5</v>
      </c>
    </row>
    <row r="34" spans="1:29" s="108" customFormat="1" ht="10.35" customHeight="1" thickBot="1">
      <c r="A34" s="254" t="s">
        <v>30</v>
      </c>
      <c r="B34" s="255"/>
      <c r="C34" s="112">
        <f>SUM(C31:C33)</f>
        <v>20</v>
      </c>
      <c r="D34" s="117">
        <f>SUM(D31:D33)</f>
        <v>16</v>
      </c>
      <c r="E34" s="164">
        <f t="shared" si="0"/>
        <v>25</v>
      </c>
      <c r="F34" s="220">
        <f>SUM(F31:F33)</f>
        <v>16</v>
      </c>
      <c r="G34" s="117">
        <f>SUM(G31:G33)</f>
        <v>11</v>
      </c>
      <c r="H34" s="164">
        <f t="shared" si="1"/>
        <v>45.454545454545453</v>
      </c>
      <c r="I34" s="114">
        <f t="shared" ref="I34:N34" si="11">SUM(I31:I33)</f>
        <v>1</v>
      </c>
      <c r="J34" s="116">
        <f t="shared" si="11"/>
        <v>4</v>
      </c>
      <c r="K34" s="112">
        <f t="shared" si="11"/>
        <v>1</v>
      </c>
      <c r="L34" s="112">
        <f t="shared" si="11"/>
        <v>0</v>
      </c>
      <c r="M34" s="117">
        <f t="shared" si="11"/>
        <v>0</v>
      </c>
      <c r="N34" s="117">
        <f t="shared" si="11"/>
        <v>0</v>
      </c>
      <c r="O34" s="212" t="e">
        <f>((K34-M34)/ABS(M34))*100</f>
        <v>#DIV/0!</v>
      </c>
      <c r="P34" s="114">
        <f>SUM(P31:P33)</f>
        <v>5</v>
      </c>
      <c r="Q34" s="114">
        <f>SUM(Q31:Q33)</f>
        <v>0</v>
      </c>
      <c r="R34" s="113">
        <f>SUM(R31:R33)</f>
        <v>1</v>
      </c>
      <c r="S34" s="113">
        <f>SUM(S31:S33)</f>
        <v>0</v>
      </c>
      <c r="T34" s="193">
        <f t="shared" si="3"/>
        <v>400</v>
      </c>
      <c r="U34" s="112">
        <f t="shared" ref="U34:AB34" si="12">SUM(U31:U33)</f>
        <v>1912.5</v>
      </c>
      <c r="V34" s="115">
        <f t="shared" si="12"/>
        <v>400</v>
      </c>
      <c r="W34" s="112">
        <f t="shared" si="12"/>
        <v>6</v>
      </c>
      <c r="X34" s="115">
        <f t="shared" si="12"/>
        <v>0</v>
      </c>
      <c r="Y34" s="112">
        <f t="shared" si="12"/>
        <v>17</v>
      </c>
      <c r="Z34" s="115">
        <f t="shared" si="12"/>
        <v>32</v>
      </c>
      <c r="AA34" s="112">
        <f t="shared" si="12"/>
        <v>40</v>
      </c>
      <c r="AB34" s="187">
        <f t="shared" si="12"/>
        <v>30</v>
      </c>
    </row>
    <row r="35" spans="1:29" s="5" customFormat="1" ht="10.35" customHeight="1">
      <c r="A35" s="62">
        <v>27</v>
      </c>
      <c r="B35" s="67" t="s">
        <v>31</v>
      </c>
      <c r="C35" s="97">
        <v>8</v>
      </c>
      <c r="D35" s="174">
        <v>11</v>
      </c>
      <c r="E35" s="4"/>
      <c r="F35" s="175">
        <v>8</v>
      </c>
      <c r="G35" s="174">
        <v>8</v>
      </c>
      <c r="H35" s="72"/>
      <c r="I35" s="86">
        <v>3</v>
      </c>
      <c r="J35" s="87">
        <v>2</v>
      </c>
      <c r="K35" s="97"/>
      <c r="L35" s="177"/>
      <c r="M35" s="174"/>
      <c r="N35" s="176"/>
      <c r="O35" s="211"/>
      <c r="P35" s="86"/>
      <c r="Q35" s="229"/>
      <c r="R35" s="87">
        <v>2</v>
      </c>
      <c r="S35" s="233"/>
      <c r="T35" s="73"/>
      <c r="U35" s="177">
        <v>210</v>
      </c>
      <c r="V35" s="185">
        <v>220</v>
      </c>
      <c r="W35" s="97"/>
      <c r="X35" s="186"/>
      <c r="Y35" s="97">
        <v>17</v>
      </c>
      <c r="Z35" s="185">
        <v>11</v>
      </c>
      <c r="AA35" s="97">
        <v>21</v>
      </c>
      <c r="AB35" s="185">
        <v>21</v>
      </c>
    </row>
    <row r="36" spans="1:29" s="5" customFormat="1" ht="10.35" customHeight="1">
      <c r="A36" s="63">
        <v>28</v>
      </c>
      <c r="B36" s="68" t="s">
        <v>32</v>
      </c>
      <c r="C36" s="88">
        <v>1</v>
      </c>
      <c r="D36" s="89">
        <v>1</v>
      </c>
      <c r="E36" s="4"/>
      <c r="F36" s="90">
        <v>1</v>
      </c>
      <c r="G36" s="89"/>
      <c r="H36" s="72"/>
      <c r="I36" s="88">
        <v>2</v>
      </c>
      <c r="J36" s="89"/>
      <c r="K36" s="88"/>
      <c r="L36" s="92"/>
      <c r="M36" s="89"/>
      <c r="N36" s="91"/>
      <c r="O36" s="142"/>
      <c r="P36" s="88"/>
      <c r="Q36" s="92"/>
      <c r="R36" s="89"/>
      <c r="S36" s="91"/>
      <c r="T36" s="78"/>
      <c r="U36" s="92"/>
      <c r="V36" s="98"/>
      <c r="W36" s="88"/>
      <c r="X36" s="99"/>
      <c r="Y36" s="88">
        <v>2</v>
      </c>
      <c r="Z36" s="98">
        <v>3</v>
      </c>
      <c r="AA36" s="88"/>
      <c r="AB36" s="98">
        <v>2</v>
      </c>
    </row>
    <row r="37" spans="1:29" s="5" customFormat="1" ht="10.35" customHeight="1">
      <c r="A37" s="63">
        <v>29</v>
      </c>
      <c r="B37" s="68" t="s">
        <v>33</v>
      </c>
      <c r="C37" s="88">
        <v>2</v>
      </c>
      <c r="D37" s="89">
        <v>2</v>
      </c>
      <c r="E37" s="4"/>
      <c r="F37" s="90">
        <v>2</v>
      </c>
      <c r="G37" s="89">
        <v>2</v>
      </c>
      <c r="H37" s="72"/>
      <c r="I37" s="88"/>
      <c r="J37" s="89">
        <v>1</v>
      </c>
      <c r="K37" s="88"/>
      <c r="L37" s="92"/>
      <c r="M37" s="89"/>
      <c r="N37" s="91"/>
      <c r="O37" s="142"/>
      <c r="P37" s="88">
        <v>1</v>
      </c>
      <c r="Q37" s="92"/>
      <c r="R37" s="89"/>
      <c r="S37" s="91"/>
      <c r="T37" s="78"/>
      <c r="U37" s="92">
        <v>1250</v>
      </c>
      <c r="V37" s="98"/>
      <c r="W37" s="88">
        <v>1</v>
      </c>
      <c r="X37" s="99"/>
      <c r="Y37" s="88"/>
      <c r="Z37" s="98">
        <v>3</v>
      </c>
      <c r="AA37" s="88"/>
      <c r="AB37" s="98"/>
    </row>
    <row r="38" spans="1:29" s="5" customFormat="1" ht="10.35" customHeight="1">
      <c r="A38" s="63">
        <v>30</v>
      </c>
      <c r="B38" s="68" t="s">
        <v>34</v>
      </c>
      <c r="C38" s="88">
        <v>1</v>
      </c>
      <c r="D38" s="89"/>
      <c r="E38" s="4"/>
      <c r="F38" s="90">
        <v>1</v>
      </c>
      <c r="G38" s="89"/>
      <c r="H38" s="72"/>
      <c r="I38" s="88">
        <v>1</v>
      </c>
      <c r="J38" s="89"/>
      <c r="K38" s="88"/>
      <c r="L38" s="92"/>
      <c r="M38" s="89"/>
      <c r="N38" s="91"/>
      <c r="O38" s="142"/>
      <c r="P38" s="88"/>
      <c r="Q38" s="92"/>
      <c r="R38" s="89"/>
      <c r="S38" s="91"/>
      <c r="T38" s="78"/>
      <c r="U38" s="92"/>
      <c r="V38" s="98"/>
      <c r="W38" s="88"/>
      <c r="X38" s="99"/>
      <c r="Y38" s="88">
        <v>1</v>
      </c>
      <c r="Z38" s="98">
        <v>1</v>
      </c>
      <c r="AA38" s="88">
        <v>1</v>
      </c>
      <c r="AB38" s="98">
        <v>1</v>
      </c>
    </row>
    <row r="39" spans="1:29" s="5" customFormat="1" ht="10.35" customHeight="1" thickBot="1">
      <c r="A39" s="65">
        <v>31</v>
      </c>
      <c r="B39" s="69" t="s">
        <v>35</v>
      </c>
      <c r="C39" s="96"/>
      <c r="D39" s="179">
        <v>1</v>
      </c>
      <c r="E39" s="149"/>
      <c r="F39" s="180"/>
      <c r="G39" s="179">
        <v>1</v>
      </c>
      <c r="H39" s="151"/>
      <c r="I39" s="94"/>
      <c r="J39" s="95">
        <v>1</v>
      </c>
      <c r="K39" s="96"/>
      <c r="L39" s="181"/>
      <c r="M39" s="179"/>
      <c r="N39" s="182"/>
      <c r="O39" s="152"/>
      <c r="P39" s="94"/>
      <c r="Q39" s="230"/>
      <c r="R39" s="95"/>
      <c r="S39" s="234"/>
      <c r="T39" s="83"/>
      <c r="U39" s="181"/>
      <c r="V39" s="188"/>
      <c r="W39" s="96"/>
      <c r="X39" s="189"/>
      <c r="Y39" s="96"/>
      <c r="Z39" s="188"/>
      <c r="AA39" s="96">
        <v>1</v>
      </c>
      <c r="AB39" s="188"/>
    </row>
    <row r="40" spans="1:29" s="108" customFormat="1" ht="10.35" customHeight="1" thickBot="1">
      <c r="A40" s="254" t="s">
        <v>30</v>
      </c>
      <c r="B40" s="255"/>
      <c r="C40" s="112">
        <f>SUM(C35:C39)</f>
        <v>12</v>
      </c>
      <c r="D40" s="117">
        <f>SUM(D35:D39)</f>
        <v>15</v>
      </c>
      <c r="E40" s="164">
        <f t="shared" si="0"/>
        <v>-20</v>
      </c>
      <c r="F40" s="112">
        <f>SUM(F35:F39)</f>
        <v>12</v>
      </c>
      <c r="G40" s="115">
        <f>SUM(G35:G39)</f>
        <v>11</v>
      </c>
      <c r="H40" s="164">
        <f t="shared" si="1"/>
        <v>9.0909090909090917</v>
      </c>
      <c r="I40" s="114">
        <f t="shared" ref="I40:N40" si="13">SUM(I35:I39)</f>
        <v>6</v>
      </c>
      <c r="J40" s="116">
        <f t="shared" si="13"/>
        <v>4</v>
      </c>
      <c r="K40" s="112">
        <f t="shared" si="13"/>
        <v>0</v>
      </c>
      <c r="L40" s="112">
        <f t="shared" si="13"/>
        <v>0</v>
      </c>
      <c r="M40" s="117">
        <f t="shared" si="13"/>
        <v>0</v>
      </c>
      <c r="N40" s="117">
        <f t="shared" si="13"/>
        <v>0</v>
      </c>
      <c r="O40" s="212" t="e">
        <f>((K40-M40)/ABS(M40))*100</f>
        <v>#DIV/0!</v>
      </c>
      <c r="P40" s="114">
        <f>SUM(P35:P39)</f>
        <v>1</v>
      </c>
      <c r="Q40" s="114">
        <f>SUM(Q35:Q39)</f>
        <v>0</v>
      </c>
      <c r="R40" s="113">
        <f>SUM(R35:R39)</f>
        <v>2</v>
      </c>
      <c r="S40" s="113">
        <f>SUM(S35:S39)</f>
        <v>0</v>
      </c>
      <c r="T40" s="193">
        <f>((P40-R40)/ABS(R40))*100</f>
        <v>-50</v>
      </c>
      <c r="U40" s="112">
        <f t="shared" ref="U40:AB40" si="14">SUM(U35:U39)</f>
        <v>1460</v>
      </c>
      <c r="V40" s="115">
        <f t="shared" si="14"/>
        <v>220</v>
      </c>
      <c r="W40" s="112">
        <f t="shared" si="14"/>
        <v>1</v>
      </c>
      <c r="X40" s="115">
        <f t="shared" si="14"/>
        <v>0</v>
      </c>
      <c r="Y40" s="112">
        <f t="shared" si="14"/>
        <v>20</v>
      </c>
      <c r="Z40" s="115">
        <f t="shared" si="14"/>
        <v>18</v>
      </c>
      <c r="AA40" s="112">
        <f t="shared" si="14"/>
        <v>23</v>
      </c>
      <c r="AB40" s="187">
        <f t="shared" si="14"/>
        <v>24</v>
      </c>
    </row>
    <row r="41" spans="1:29" s="5" customFormat="1" ht="10.35" customHeight="1">
      <c r="A41" s="62">
        <v>32</v>
      </c>
      <c r="B41" s="67" t="s">
        <v>36</v>
      </c>
      <c r="C41" s="97">
        <v>18</v>
      </c>
      <c r="D41" s="174">
        <v>8</v>
      </c>
      <c r="E41" s="4"/>
      <c r="F41" s="175">
        <v>17</v>
      </c>
      <c r="G41" s="174">
        <v>8</v>
      </c>
      <c r="H41" s="72"/>
      <c r="I41" s="86">
        <v>1</v>
      </c>
      <c r="J41" s="87"/>
      <c r="K41" s="97">
        <v>3</v>
      </c>
      <c r="L41" s="177"/>
      <c r="M41" s="174"/>
      <c r="N41" s="176"/>
      <c r="O41" s="211"/>
      <c r="P41" s="239">
        <v>1</v>
      </c>
      <c r="Q41" s="229"/>
      <c r="R41" s="87"/>
      <c r="S41" s="233"/>
      <c r="T41" s="73"/>
      <c r="U41" s="177">
        <v>2455</v>
      </c>
      <c r="V41" s="185">
        <v>630</v>
      </c>
      <c r="W41" s="97">
        <v>11</v>
      </c>
      <c r="X41" s="186"/>
      <c r="Y41" s="97">
        <v>17</v>
      </c>
      <c r="Z41" s="185">
        <v>11</v>
      </c>
      <c r="AA41" s="97">
        <v>22</v>
      </c>
      <c r="AB41" s="185">
        <v>21</v>
      </c>
    </row>
    <row r="42" spans="1:29" s="5" customFormat="1" ht="10.35" customHeight="1">
      <c r="A42" s="63">
        <v>33</v>
      </c>
      <c r="B42" s="68" t="s">
        <v>37</v>
      </c>
      <c r="C42" s="88">
        <v>10</v>
      </c>
      <c r="D42" s="89">
        <v>8</v>
      </c>
      <c r="E42" s="4"/>
      <c r="F42" s="90">
        <v>8</v>
      </c>
      <c r="G42" s="89">
        <v>6</v>
      </c>
      <c r="H42" s="72"/>
      <c r="I42" s="88"/>
      <c r="J42" s="89"/>
      <c r="K42" s="88">
        <v>1</v>
      </c>
      <c r="L42" s="92"/>
      <c r="M42" s="89">
        <v>1</v>
      </c>
      <c r="N42" s="91"/>
      <c r="O42" s="142"/>
      <c r="P42" s="88"/>
      <c r="Q42" s="92"/>
      <c r="R42" s="89"/>
      <c r="S42" s="91"/>
      <c r="T42" s="78"/>
      <c r="U42" s="92">
        <v>100</v>
      </c>
      <c r="V42" s="98">
        <v>370</v>
      </c>
      <c r="W42" s="88"/>
      <c r="X42" s="99"/>
      <c r="Y42" s="88">
        <v>4</v>
      </c>
      <c r="Z42" s="98">
        <v>4</v>
      </c>
      <c r="AA42" s="88">
        <v>4</v>
      </c>
      <c r="AB42" s="98">
        <v>5</v>
      </c>
    </row>
    <row r="43" spans="1:29" s="5" customFormat="1" ht="10.35" customHeight="1">
      <c r="A43" s="63">
        <v>34</v>
      </c>
      <c r="B43" s="68" t="s">
        <v>38</v>
      </c>
      <c r="C43" s="88">
        <v>5</v>
      </c>
      <c r="D43" s="89">
        <v>2</v>
      </c>
      <c r="E43" s="4"/>
      <c r="F43" s="90">
        <v>3</v>
      </c>
      <c r="G43" s="89">
        <v>2</v>
      </c>
      <c r="H43" s="72"/>
      <c r="I43" s="88"/>
      <c r="J43" s="89"/>
      <c r="K43" s="88">
        <v>1</v>
      </c>
      <c r="L43" s="92"/>
      <c r="M43" s="89"/>
      <c r="N43" s="91"/>
      <c r="O43" s="142"/>
      <c r="P43" s="88"/>
      <c r="Q43" s="92"/>
      <c r="R43" s="89"/>
      <c r="S43" s="91"/>
      <c r="T43" s="78"/>
      <c r="U43" s="92">
        <v>90</v>
      </c>
      <c r="V43" s="98">
        <v>20</v>
      </c>
      <c r="W43" s="88"/>
      <c r="X43" s="99"/>
      <c r="Y43" s="88">
        <v>5</v>
      </c>
      <c r="Z43" s="98">
        <v>3</v>
      </c>
      <c r="AA43" s="88">
        <v>3</v>
      </c>
      <c r="AB43" s="98">
        <v>2</v>
      </c>
    </row>
    <row r="44" spans="1:29" s="5" customFormat="1" ht="10.35" customHeight="1" thickBot="1">
      <c r="A44" s="65">
        <v>35</v>
      </c>
      <c r="B44" s="69" t="s">
        <v>39</v>
      </c>
      <c r="C44" s="96">
        <v>1</v>
      </c>
      <c r="D44" s="179"/>
      <c r="E44" s="149"/>
      <c r="F44" s="180"/>
      <c r="G44" s="179"/>
      <c r="H44" s="151"/>
      <c r="I44" s="94"/>
      <c r="J44" s="95"/>
      <c r="K44" s="96">
        <v>2</v>
      </c>
      <c r="L44" s="181"/>
      <c r="M44" s="179"/>
      <c r="N44" s="182"/>
      <c r="O44" s="152"/>
      <c r="P44" s="94"/>
      <c r="Q44" s="230"/>
      <c r="R44" s="95"/>
      <c r="S44" s="234"/>
      <c r="T44" s="83"/>
      <c r="U44" s="181"/>
      <c r="V44" s="188"/>
      <c r="W44" s="96"/>
      <c r="X44" s="189"/>
      <c r="Y44" s="96"/>
      <c r="Z44" s="188"/>
      <c r="AA44" s="96"/>
      <c r="AB44" s="188"/>
    </row>
    <row r="45" spans="1:29" s="108" customFormat="1" ht="10.35" customHeight="1" thickBot="1">
      <c r="A45" s="250" t="s">
        <v>30</v>
      </c>
      <c r="B45" s="256"/>
      <c r="C45" s="112">
        <f>SUM(C41:C44)</f>
        <v>34</v>
      </c>
      <c r="D45" s="117">
        <f>SUM(D41:D44)</f>
        <v>18</v>
      </c>
      <c r="E45" s="190">
        <f t="shared" si="0"/>
        <v>88.888888888888886</v>
      </c>
      <c r="F45" s="210">
        <f>SUM(F41:F44)</f>
        <v>28</v>
      </c>
      <c r="G45" s="137">
        <f>SUM(G41:G44)</f>
        <v>16</v>
      </c>
      <c r="H45" s="190">
        <f t="shared" si="1"/>
        <v>75</v>
      </c>
      <c r="I45" s="198">
        <f t="shared" ref="I45:N45" si="15">SUM(I41:I44)</f>
        <v>1</v>
      </c>
      <c r="J45" s="199">
        <f t="shared" si="15"/>
        <v>0</v>
      </c>
      <c r="K45" s="226">
        <f t="shared" si="15"/>
        <v>7</v>
      </c>
      <c r="L45" s="226">
        <f t="shared" si="15"/>
        <v>0</v>
      </c>
      <c r="M45" s="137">
        <f t="shared" si="15"/>
        <v>1</v>
      </c>
      <c r="N45" s="137">
        <f t="shared" si="15"/>
        <v>0</v>
      </c>
      <c r="O45" s="227">
        <f>((K45-M45)/ABS(M45))*100</f>
        <v>600</v>
      </c>
      <c r="P45" s="198">
        <v>1</v>
      </c>
      <c r="Q45" s="198">
        <f>SUM(Q41:Q44)</f>
        <v>0</v>
      </c>
      <c r="R45" s="200">
        <f>SUM(R41:R44)</f>
        <v>0</v>
      </c>
      <c r="S45" s="200">
        <f>SUM(S41:S44)</f>
        <v>0</v>
      </c>
      <c r="T45" s="241" t="e">
        <f t="shared" si="3"/>
        <v>#DIV/0!</v>
      </c>
      <c r="U45" s="112">
        <f t="shared" ref="U45:AB45" si="16">SUM(U41:U44)</f>
        <v>2645</v>
      </c>
      <c r="V45" s="115">
        <f t="shared" si="16"/>
        <v>1020</v>
      </c>
      <c r="W45" s="112">
        <f t="shared" si="16"/>
        <v>11</v>
      </c>
      <c r="X45" s="115">
        <f t="shared" si="16"/>
        <v>0</v>
      </c>
      <c r="Y45" s="112">
        <f t="shared" si="16"/>
        <v>26</v>
      </c>
      <c r="Z45" s="115">
        <f t="shared" si="16"/>
        <v>18</v>
      </c>
      <c r="AA45" s="112">
        <f t="shared" si="16"/>
        <v>29</v>
      </c>
      <c r="AB45" s="187">
        <f t="shared" si="16"/>
        <v>28</v>
      </c>
    </row>
    <row r="46" spans="1:29" s="108" customFormat="1" ht="12" customHeight="1" thickBot="1">
      <c r="A46" s="252" t="s">
        <v>30</v>
      </c>
      <c r="B46" s="253"/>
      <c r="C46" s="118">
        <f>SUM(C12+C17+C25+C30+C34+C40+C45)</f>
        <v>195</v>
      </c>
      <c r="D46" s="118">
        <f>SUM(D12+D17+D25+D30+D34+D40+D45)</f>
        <v>155</v>
      </c>
      <c r="E46" s="191">
        <f t="shared" si="0"/>
        <v>25.806451612903224</v>
      </c>
      <c r="F46" s="209">
        <f>SUM(F12+F17+F25+F30+F34+F40+F45)</f>
        <v>166</v>
      </c>
      <c r="G46" s="118">
        <f>SUM(G12+G17+G25+G30+G34+G40+G45)</f>
        <v>131</v>
      </c>
      <c r="H46" s="191">
        <f t="shared" si="1"/>
        <v>26.717557251908396</v>
      </c>
      <c r="I46" s="118">
        <f>SUM(I12+I17+I25+I30+I34+I40+I45)</f>
        <v>52</v>
      </c>
      <c r="J46" s="120">
        <f t="shared" ref="J46:N46" si="17">SUM(J12+J17+J25+J30+J34+J40+J45)</f>
        <v>27</v>
      </c>
      <c r="K46" s="223">
        <f>SUM(K4:K11,K13:K16,K18:K24,K26:K29,K31:K33,K35:K39,K41:K44)</f>
        <v>20</v>
      </c>
      <c r="L46" s="223">
        <f t="shared" si="17"/>
        <v>1</v>
      </c>
      <c r="M46" s="224">
        <f t="shared" si="17"/>
        <v>10</v>
      </c>
      <c r="N46" s="224">
        <f t="shared" si="17"/>
        <v>0</v>
      </c>
      <c r="O46" s="225">
        <f>((K46-M46)/ABS(M46))*100</f>
        <v>100</v>
      </c>
      <c r="P46" s="118">
        <f>SUM(P12+P17+P25+P30+P34+P40+P45)</f>
        <v>26</v>
      </c>
      <c r="Q46" s="118"/>
      <c r="R46" s="121">
        <f>SUM(R12+R17+R25+R30+R34+R40+R45)</f>
        <v>7</v>
      </c>
      <c r="S46" s="120"/>
      <c r="T46" s="192">
        <f t="shared" si="3"/>
        <v>271.42857142857144</v>
      </c>
      <c r="U46" s="240">
        <f t="shared" ref="U46:AB46" si="18">SUM(U12+U17+U25+U30+U34+U40+U45)</f>
        <v>33092.5</v>
      </c>
      <c r="V46" s="118">
        <f t="shared" si="18"/>
        <v>8644</v>
      </c>
      <c r="W46" s="136">
        <f t="shared" si="18"/>
        <v>85</v>
      </c>
      <c r="X46" s="118">
        <f t="shared" si="18"/>
        <v>25</v>
      </c>
      <c r="Y46" s="136">
        <f t="shared" si="18"/>
        <v>201</v>
      </c>
      <c r="Z46" s="118">
        <f t="shared" si="18"/>
        <v>170</v>
      </c>
      <c r="AA46" s="136">
        <f t="shared" si="18"/>
        <v>282</v>
      </c>
      <c r="AB46" s="119">
        <f t="shared" si="18"/>
        <v>257</v>
      </c>
    </row>
    <row r="47" spans="1:29" ht="15" customHeight="1" thickBot="1">
      <c r="A47" s="274" t="s">
        <v>94</v>
      </c>
      <c r="B47" s="275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7"/>
      <c r="AC47" s="278"/>
    </row>
    <row r="48" spans="1:29" ht="12.95" customHeight="1" thickBot="1">
      <c r="A48" s="288" t="s">
        <v>0</v>
      </c>
      <c r="B48" s="268" t="s">
        <v>1</v>
      </c>
      <c r="C48" s="269"/>
      <c r="D48" s="269"/>
      <c r="E48" s="269"/>
      <c r="F48" s="269"/>
      <c r="G48" s="270"/>
      <c r="H48" s="282" t="s">
        <v>41</v>
      </c>
      <c r="I48" s="283"/>
      <c r="J48" s="284"/>
      <c r="K48" s="285" t="s">
        <v>42</v>
      </c>
      <c r="L48" s="286"/>
      <c r="M48" s="286"/>
      <c r="N48" s="286"/>
      <c r="O48" s="287"/>
      <c r="P48" s="285" t="s">
        <v>43</v>
      </c>
      <c r="Q48" s="286"/>
      <c r="R48" s="286"/>
      <c r="S48" s="286"/>
      <c r="T48" s="287"/>
      <c r="U48" s="285" t="s">
        <v>44</v>
      </c>
      <c r="V48" s="286"/>
      <c r="W48" s="287"/>
      <c r="X48" s="279" t="s">
        <v>45</v>
      </c>
      <c r="Y48" s="267"/>
      <c r="Z48" s="280" t="s">
        <v>46</v>
      </c>
      <c r="AA48" s="281"/>
      <c r="AB48" s="266" t="s">
        <v>47</v>
      </c>
      <c r="AC48" s="267"/>
    </row>
    <row r="49" spans="1:29" ht="10.5" customHeight="1" thickBot="1">
      <c r="A49" s="289"/>
      <c r="B49" s="271"/>
      <c r="C49" s="272"/>
      <c r="D49" s="272"/>
      <c r="E49" s="272"/>
      <c r="F49" s="272"/>
      <c r="G49" s="273"/>
      <c r="H49" s="39">
        <v>2018</v>
      </c>
      <c r="I49" s="39">
        <v>2017</v>
      </c>
      <c r="J49" s="3" t="s">
        <v>40</v>
      </c>
      <c r="K49" s="39">
        <v>2018</v>
      </c>
      <c r="L49" s="39" t="s">
        <v>91</v>
      </c>
      <c r="M49" s="39">
        <v>2017</v>
      </c>
      <c r="N49" s="216" t="s">
        <v>91</v>
      </c>
      <c r="O49" s="3" t="s">
        <v>40</v>
      </c>
      <c r="P49" s="39">
        <v>2018</v>
      </c>
      <c r="Q49" s="39" t="s">
        <v>91</v>
      </c>
      <c r="R49" s="39">
        <v>2017</v>
      </c>
      <c r="S49" s="216" t="s">
        <v>91</v>
      </c>
      <c r="T49" s="3" t="s">
        <v>40</v>
      </c>
      <c r="U49" s="39">
        <v>2018</v>
      </c>
      <c r="V49" s="2">
        <v>2017</v>
      </c>
      <c r="W49" s="38" t="s">
        <v>40</v>
      </c>
      <c r="X49" s="39">
        <v>2018</v>
      </c>
      <c r="Y49" s="38">
        <v>2017</v>
      </c>
      <c r="Z49" s="39">
        <v>2018</v>
      </c>
      <c r="AA49" s="38">
        <v>2017</v>
      </c>
      <c r="AB49" s="39">
        <v>2018</v>
      </c>
      <c r="AC49" s="38">
        <v>2017</v>
      </c>
    </row>
    <row r="50" spans="1:29" ht="10.5" customHeight="1">
      <c r="A50" s="40">
        <v>1</v>
      </c>
      <c r="B50" s="302" t="s">
        <v>48</v>
      </c>
      <c r="C50" s="303"/>
      <c r="D50" s="303"/>
      <c r="E50" s="303"/>
      <c r="F50" s="303"/>
      <c r="G50" s="304"/>
      <c r="H50" s="9">
        <v>27</v>
      </c>
      <c r="I50" s="8">
        <v>25</v>
      </c>
      <c r="J50" s="10"/>
      <c r="K50" s="11">
        <v>2</v>
      </c>
      <c r="L50" s="11"/>
      <c r="M50" s="8">
        <v>3</v>
      </c>
      <c r="N50" s="12"/>
      <c r="O50" s="10"/>
      <c r="P50" s="11">
        <v>28</v>
      </c>
      <c r="Q50" s="11">
        <v>3</v>
      </c>
      <c r="R50" s="8">
        <v>27</v>
      </c>
      <c r="S50" s="12">
        <v>2</v>
      </c>
      <c r="T50" s="10"/>
      <c r="U50" s="11">
        <v>23</v>
      </c>
      <c r="V50" s="8">
        <v>27</v>
      </c>
      <c r="W50" s="26"/>
      <c r="X50" s="9"/>
      <c r="Y50" s="10"/>
      <c r="Z50" s="11"/>
      <c r="AA50" s="12"/>
      <c r="AB50" s="9"/>
      <c r="AC50" s="10">
        <v>0</v>
      </c>
    </row>
    <row r="51" spans="1:29" ht="10.5" customHeight="1">
      <c r="A51" s="41">
        <v>2</v>
      </c>
      <c r="B51" s="290" t="s">
        <v>49</v>
      </c>
      <c r="C51" s="296"/>
      <c r="D51" s="296"/>
      <c r="E51" s="296"/>
      <c r="F51" s="296"/>
      <c r="G51" s="295"/>
      <c r="H51" s="13">
        <v>1</v>
      </c>
      <c r="I51" s="44"/>
      <c r="J51" s="14"/>
      <c r="K51" s="15"/>
      <c r="L51" s="15"/>
      <c r="M51" s="44"/>
      <c r="N51" s="27"/>
      <c r="O51" s="27"/>
      <c r="P51" s="13">
        <v>2</v>
      </c>
      <c r="Q51" s="15"/>
      <c r="R51" s="44"/>
      <c r="S51" s="16"/>
      <c r="T51" s="14"/>
      <c r="U51" s="15">
        <v>2</v>
      </c>
      <c r="V51" s="44"/>
      <c r="W51" s="27"/>
      <c r="X51" s="13"/>
      <c r="Y51" s="14"/>
      <c r="Z51" s="15"/>
      <c r="AA51" s="16"/>
      <c r="AB51" s="13"/>
      <c r="AC51" s="14"/>
    </row>
    <row r="52" spans="1:29" ht="10.5" customHeight="1">
      <c r="A52" s="41">
        <v>3</v>
      </c>
      <c r="B52" s="290" t="s">
        <v>50</v>
      </c>
      <c r="C52" s="296"/>
      <c r="D52" s="296"/>
      <c r="E52" s="296"/>
      <c r="F52" s="296"/>
      <c r="G52" s="295"/>
      <c r="H52" s="13">
        <v>2</v>
      </c>
      <c r="I52" s="44">
        <v>1</v>
      </c>
      <c r="J52" s="14"/>
      <c r="K52" s="15"/>
      <c r="L52" s="15"/>
      <c r="M52" s="44"/>
      <c r="N52" s="27"/>
      <c r="O52" s="27"/>
      <c r="P52" s="13">
        <v>2</v>
      </c>
      <c r="Q52" s="15"/>
      <c r="R52" s="44">
        <v>1</v>
      </c>
      <c r="S52" s="16"/>
      <c r="T52" s="14"/>
      <c r="U52" s="15">
        <v>2</v>
      </c>
      <c r="V52" s="44">
        <v>1</v>
      </c>
      <c r="W52" s="27"/>
      <c r="X52" s="13"/>
      <c r="Y52" s="14"/>
      <c r="Z52" s="15"/>
      <c r="AA52" s="16"/>
      <c r="AB52" s="13"/>
      <c r="AC52" s="14"/>
    </row>
    <row r="53" spans="1:29" ht="10.5" customHeight="1">
      <c r="A53" s="41">
        <v>4</v>
      </c>
      <c r="B53" s="290" t="s">
        <v>51</v>
      </c>
      <c r="C53" s="296"/>
      <c r="D53" s="296"/>
      <c r="E53" s="296"/>
      <c r="F53" s="296"/>
      <c r="G53" s="295"/>
      <c r="H53" s="13">
        <v>2</v>
      </c>
      <c r="I53" s="44"/>
      <c r="J53" s="14"/>
      <c r="K53" s="15"/>
      <c r="L53" s="15"/>
      <c r="M53" s="44"/>
      <c r="N53" s="27"/>
      <c r="O53" s="27"/>
      <c r="P53" s="13">
        <v>2</v>
      </c>
      <c r="Q53" s="15"/>
      <c r="R53" s="44"/>
      <c r="S53" s="16"/>
      <c r="T53" s="14"/>
      <c r="U53" s="15">
        <v>2</v>
      </c>
      <c r="V53" s="44"/>
      <c r="W53" s="27"/>
      <c r="X53" s="13"/>
      <c r="Y53" s="14"/>
      <c r="Z53" s="15"/>
      <c r="AA53" s="16"/>
      <c r="AB53" s="13"/>
      <c r="AC53" s="14"/>
    </row>
    <row r="54" spans="1:29" ht="10.5" customHeight="1">
      <c r="A54" s="41">
        <v>5</v>
      </c>
      <c r="B54" s="290" t="s">
        <v>52</v>
      </c>
      <c r="C54" s="296"/>
      <c r="D54" s="296"/>
      <c r="E54" s="296"/>
      <c r="F54" s="296"/>
      <c r="G54" s="295"/>
      <c r="H54" s="13"/>
      <c r="I54" s="44"/>
      <c r="J54" s="14"/>
      <c r="K54" s="15"/>
      <c r="L54" s="15"/>
      <c r="M54" s="44"/>
      <c r="N54" s="27"/>
      <c r="O54" s="27"/>
      <c r="P54" s="13"/>
      <c r="Q54" s="15"/>
      <c r="R54" s="44"/>
      <c r="S54" s="16"/>
      <c r="T54" s="14"/>
      <c r="U54" s="15"/>
      <c r="V54" s="44"/>
      <c r="W54" s="27"/>
      <c r="X54" s="13"/>
      <c r="Y54" s="14"/>
      <c r="Z54" s="15"/>
      <c r="AA54" s="16"/>
      <c r="AB54" s="13"/>
      <c r="AC54" s="14"/>
    </row>
    <row r="55" spans="1:29" ht="10.5" customHeight="1">
      <c r="A55" s="41">
        <v>6</v>
      </c>
      <c r="B55" s="290" t="s">
        <v>53</v>
      </c>
      <c r="C55" s="296"/>
      <c r="D55" s="296"/>
      <c r="E55" s="296"/>
      <c r="F55" s="296"/>
      <c r="G55" s="295"/>
      <c r="H55" s="13">
        <v>6</v>
      </c>
      <c r="I55" s="44">
        <v>2</v>
      </c>
      <c r="J55" s="14"/>
      <c r="K55" s="15">
        <v>2</v>
      </c>
      <c r="L55" s="15"/>
      <c r="M55" s="44"/>
      <c r="N55" s="27"/>
      <c r="O55" s="27"/>
      <c r="P55" s="13">
        <v>7</v>
      </c>
      <c r="Q55" s="15"/>
      <c r="R55" s="44">
        <v>2</v>
      </c>
      <c r="S55" s="16"/>
      <c r="T55" s="14"/>
      <c r="U55" s="15">
        <v>7</v>
      </c>
      <c r="V55" s="44">
        <v>2</v>
      </c>
      <c r="W55" s="27"/>
      <c r="X55" s="13"/>
      <c r="Y55" s="14"/>
      <c r="Z55" s="15"/>
      <c r="AA55" s="16"/>
      <c r="AB55" s="13"/>
      <c r="AC55" s="14"/>
    </row>
    <row r="56" spans="1:29" ht="10.5" customHeight="1">
      <c r="A56" s="41">
        <v>7</v>
      </c>
      <c r="B56" s="290" t="s">
        <v>54</v>
      </c>
      <c r="C56" s="296"/>
      <c r="D56" s="296"/>
      <c r="E56" s="296"/>
      <c r="F56" s="296"/>
      <c r="G56" s="295"/>
      <c r="H56" s="13">
        <v>6</v>
      </c>
      <c r="I56" s="44">
        <v>6</v>
      </c>
      <c r="J56" s="14"/>
      <c r="K56" s="15">
        <v>1</v>
      </c>
      <c r="L56" s="15"/>
      <c r="M56" s="44">
        <v>3</v>
      </c>
      <c r="N56" s="27"/>
      <c r="O56" s="27"/>
      <c r="P56" s="13">
        <v>8</v>
      </c>
      <c r="Q56" s="15"/>
      <c r="R56" s="44">
        <v>4</v>
      </c>
      <c r="S56" s="16"/>
      <c r="T56" s="14"/>
      <c r="U56" s="15">
        <v>9</v>
      </c>
      <c r="V56" s="44">
        <v>4</v>
      </c>
      <c r="W56" s="27"/>
      <c r="X56" s="13"/>
      <c r="Y56" s="14"/>
      <c r="Z56" s="15"/>
      <c r="AA56" s="16"/>
      <c r="AB56" s="13"/>
      <c r="AC56" s="14"/>
    </row>
    <row r="57" spans="1:29" ht="10.5" customHeight="1" thickBot="1">
      <c r="A57" s="42">
        <v>8</v>
      </c>
      <c r="B57" s="305" t="s">
        <v>55</v>
      </c>
      <c r="C57" s="307"/>
      <c r="D57" s="307"/>
      <c r="E57" s="307"/>
      <c r="F57" s="307"/>
      <c r="G57" s="306"/>
      <c r="H57" s="17">
        <v>2</v>
      </c>
      <c r="I57" s="45">
        <v>12</v>
      </c>
      <c r="J57" s="18"/>
      <c r="K57" s="19"/>
      <c r="L57" s="19"/>
      <c r="M57" s="45">
        <v>1</v>
      </c>
      <c r="N57" s="28"/>
      <c r="O57" s="28"/>
      <c r="P57" s="17">
        <v>3</v>
      </c>
      <c r="Q57" s="19"/>
      <c r="R57" s="45">
        <v>21</v>
      </c>
      <c r="S57" s="20">
        <v>1</v>
      </c>
      <c r="T57" s="18"/>
      <c r="U57" s="19">
        <v>3</v>
      </c>
      <c r="V57" s="45">
        <v>21</v>
      </c>
      <c r="W57" s="28">
        <v>1</v>
      </c>
      <c r="X57" s="17"/>
      <c r="Y57" s="18"/>
      <c r="Z57" s="19"/>
      <c r="AA57" s="20"/>
      <c r="AB57" s="17"/>
      <c r="AC57" s="18"/>
    </row>
    <row r="58" spans="1:29" ht="12" customHeight="1" thickBot="1">
      <c r="A58" s="292" t="s">
        <v>56</v>
      </c>
      <c r="B58" s="293"/>
      <c r="C58" s="293"/>
      <c r="D58" s="293"/>
      <c r="E58" s="293"/>
      <c r="F58" s="293"/>
      <c r="G58" s="294"/>
      <c r="H58" s="30">
        <f>SUM(H50:H57)</f>
        <v>46</v>
      </c>
      <c r="I58" s="30">
        <f>SUM(I50:I57)</f>
        <v>46</v>
      </c>
      <c r="J58" s="54">
        <f>((H58-I58)/ABS(I58))*100</f>
        <v>0</v>
      </c>
      <c r="K58" s="52">
        <f>SUM(K50:K57)</f>
        <v>5</v>
      </c>
      <c r="L58" s="52">
        <f t="shared" ref="L58:M58" si="19">SUM(L50:L57)</f>
        <v>0</v>
      </c>
      <c r="M58" s="52">
        <f t="shared" si="19"/>
        <v>7</v>
      </c>
      <c r="N58" s="31"/>
      <c r="O58" s="31">
        <f>((K58-M58)/ABS(M58))*100</f>
        <v>-28.571428571428569</v>
      </c>
      <c r="P58" s="30">
        <f>SUM(P50:P57)</f>
        <v>52</v>
      </c>
      <c r="Q58" s="30">
        <f t="shared" ref="Q58:R58" si="20">SUM(Q50:Q57)</f>
        <v>3</v>
      </c>
      <c r="R58" s="30">
        <f t="shared" si="20"/>
        <v>55</v>
      </c>
      <c r="S58" s="235">
        <v>3</v>
      </c>
      <c r="T58" s="55">
        <f>SUM(P58*100/R58-100)</f>
        <v>-5.4545454545454533</v>
      </c>
      <c r="U58" s="52">
        <f>SUM(U50:U57)</f>
        <v>48</v>
      </c>
      <c r="V58" s="52">
        <f>SUM(V50:V57)</f>
        <v>55</v>
      </c>
      <c r="W58" s="31">
        <f>SUM(U58*100/V58-100)</f>
        <v>-12.727272727272734</v>
      </c>
      <c r="X58" s="30">
        <f t="shared" ref="X58:AC58" si="21">SUM(X50:X57)</f>
        <v>0</v>
      </c>
      <c r="Y58" s="31">
        <f t="shared" si="21"/>
        <v>0</v>
      </c>
      <c r="Z58" s="30">
        <f t="shared" si="21"/>
        <v>0</v>
      </c>
      <c r="AA58" s="31">
        <f t="shared" si="21"/>
        <v>0</v>
      </c>
      <c r="AB58" s="30">
        <f t="shared" si="21"/>
        <v>0</v>
      </c>
      <c r="AC58" s="32">
        <f t="shared" si="21"/>
        <v>0</v>
      </c>
    </row>
    <row r="59" spans="1:29" ht="10.5" customHeight="1">
      <c r="A59" s="40">
        <v>9</v>
      </c>
      <c r="B59" s="302" t="s">
        <v>83</v>
      </c>
      <c r="C59" s="304"/>
      <c r="D59" s="303"/>
      <c r="E59" s="303"/>
      <c r="F59" s="303"/>
      <c r="G59" s="303"/>
      <c r="H59" s="9">
        <v>17</v>
      </c>
      <c r="I59" s="8">
        <v>15</v>
      </c>
      <c r="J59" s="205"/>
      <c r="K59" s="11">
        <v>2</v>
      </c>
      <c r="L59" s="11"/>
      <c r="M59" s="46">
        <v>1</v>
      </c>
      <c r="N59" s="26"/>
      <c r="O59" s="26"/>
      <c r="P59" s="9">
        <v>17</v>
      </c>
      <c r="Q59" s="11">
        <v>2</v>
      </c>
      <c r="R59" s="46">
        <v>15</v>
      </c>
      <c r="S59" s="26">
        <v>2</v>
      </c>
      <c r="T59" s="26"/>
      <c r="U59" s="9">
        <v>15</v>
      </c>
      <c r="V59" s="8">
        <v>16</v>
      </c>
      <c r="W59" s="26"/>
      <c r="X59" s="9"/>
      <c r="Y59" s="22"/>
      <c r="Z59" s="9"/>
      <c r="AA59" s="26"/>
      <c r="AB59" s="9"/>
      <c r="AC59" s="22"/>
    </row>
    <row r="60" spans="1:29" ht="10.5" customHeight="1">
      <c r="A60" s="41">
        <v>10</v>
      </c>
      <c r="B60" s="290" t="s">
        <v>84</v>
      </c>
      <c r="C60" s="295"/>
      <c r="D60" s="296"/>
      <c r="E60" s="296"/>
      <c r="F60" s="296"/>
      <c r="G60" s="296"/>
      <c r="H60" s="13"/>
      <c r="I60" s="44">
        <v>2</v>
      </c>
      <c r="J60" s="206"/>
      <c r="K60" s="15"/>
      <c r="L60" s="15"/>
      <c r="M60" s="47"/>
      <c r="N60" s="27"/>
      <c r="O60" s="27"/>
      <c r="P60" s="13"/>
      <c r="Q60" s="15"/>
      <c r="R60" s="47">
        <v>2</v>
      </c>
      <c r="S60" s="27"/>
      <c r="T60" s="27"/>
      <c r="U60" s="13"/>
      <c r="V60" s="44">
        <v>2</v>
      </c>
      <c r="W60" s="27"/>
      <c r="X60" s="13"/>
      <c r="Y60" s="23"/>
      <c r="Z60" s="13"/>
      <c r="AA60" s="27"/>
      <c r="AB60" s="13"/>
      <c r="AC60" s="23"/>
    </row>
    <row r="61" spans="1:29" ht="10.5" customHeight="1">
      <c r="A61" s="41">
        <v>11</v>
      </c>
      <c r="B61" s="290" t="s">
        <v>85</v>
      </c>
      <c r="C61" s="295"/>
      <c r="D61" s="296"/>
      <c r="E61" s="296"/>
      <c r="F61" s="296"/>
      <c r="G61" s="296"/>
      <c r="H61" s="13">
        <v>1</v>
      </c>
      <c r="I61" s="44"/>
      <c r="J61" s="206"/>
      <c r="K61" s="15">
        <v>1</v>
      </c>
      <c r="L61" s="15"/>
      <c r="M61" s="47"/>
      <c r="N61" s="27"/>
      <c r="O61" s="27"/>
      <c r="P61" s="13">
        <v>1</v>
      </c>
      <c r="Q61" s="15"/>
      <c r="R61" s="47"/>
      <c r="S61" s="27"/>
      <c r="T61" s="27"/>
      <c r="U61" s="13">
        <v>1</v>
      </c>
      <c r="V61" s="44"/>
      <c r="W61" s="27"/>
      <c r="X61" s="13"/>
      <c r="Y61" s="23"/>
      <c r="Z61" s="13"/>
      <c r="AA61" s="27"/>
      <c r="AB61" s="13"/>
      <c r="AC61" s="23"/>
    </row>
    <row r="62" spans="1:29" ht="10.5" customHeight="1" thickBot="1">
      <c r="A62" s="42">
        <v>12</v>
      </c>
      <c r="B62" s="305" t="s">
        <v>86</v>
      </c>
      <c r="C62" s="306"/>
      <c r="D62" s="307"/>
      <c r="E62" s="307"/>
      <c r="F62" s="307"/>
      <c r="G62" s="307"/>
      <c r="H62" s="17"/>
      <c r="I62" s="45">
        <v>2</v>
      </c>
      <c r="J62" s="207"/>
      <c r="K62" s="19"/>
      <c r="L62" s="19"/>
      <c r="M62" s="48"/>
      <c r="N62" s="28"/>
      <c r="O62" s="28"/>
      <c r="P62" s="17"/>
      <c r="Q62" s="19"/>
      <c r="R62" s="48">
        <v>3</v>
      </c>
      <c r="S62" s="28"/>
      <c r="T62" s="28"/>
      <c r="U62" s="17"/>
      <c r="V62" s="45">
        <v>3</v>
      </c>
      <c r="W62" s="28"/>
      <c r="X62" s="17"/>
      <c r="Y62" s="24"/>
      <c r="Z62" s="17"/>
      <c r="AA62" s="28"/>
      <c r="AB62" s="17"/>
      <c r="AC62" s="24"/>
    </row>
    <row r="63" spans="1:29" ht="10.5" customHeight="1" thickBot="1">
      <c r="A63" s="313" t="s">
        <v>57</v>
      </c>
      <c r="B63" s="293"/>
      <c r="C63" s="293"/>
      <c r="D63" s="293"/>
      <c r="E63" s="293"/>
      <c r="F63" s="293"/>
      <c r="G63" s="294"/>
      <c r="H63" s="201">
        <f>SUM(H59:H62)</f>
        <v>18</v>
      </c>
      <c r="I63" s="31">
        <f>SUM(I59:I62)</f>
        <v>19</v>
      </c>
      <c r="J63" s="54">
        <f t="shared" ref="J63:J91" si="22">((H63-I63)/ABS(I63))*100</f>
        <v>-5.2631578947368416</v>
      </c>
      <c r="K63" s="34">
        <f>SUM(K59:K62)</f>
        <v>3</v>
      </c>
      <c r="L63" s="34"/>
      <c r="M63" s="34">
        <f>SUM(M59:M62)</f>
        <v>1</v>
      </c>
      <c r="N63" s="34"/>
      <c r="O63" s="34">
        <f>((K63-M63)/ABS(M63))*100</f>
        <v>200</v>
      </c>
      <c r="P63" s="33">
        <f>SUM(P59:P62)</f>
        <v>18</v>
      </c>
      <c r="Q63" s="34">
        <v>2</v>
      </c>
      <c r="R63" s="34">
        <f>SUM(R59:R62)</f>
        <v>20</v>
      </c>
      <c r="S63" s="34"/>
      <c r="T63" s="34">
        <f>SUM(P63*100/R63-100)</f>
        <v>-10</v>
      </c>
      <c r="U63" s="33">
        <f>SUM(U59:U62)</f>
        <v>16</v>
      </c>
      <c r="V63" s="50">
        <f>SUM(V59:V62)</f>
        <v>21</v>
      </c>
      <c r="W63" s="34">
        <f>SUM(U63*100/V63-100)</f>
        <v>-23.80952380952381</v>
      </c>
      <c r="X63" s="33">
        <f t="shared" ref="X63:AC63" si="23">SUM(X59:X62)</f>
        <v>0</v>
      </c>
      <c r="Y63" s="34">
        <f t="shared" si="23"/>
        <v>0</v>
      </c>
      <c r="Z63" s="33">
        <f t="shared" si="23"/>
        <v>0</v>
      </c>
      <c r="AA63" s="34">
        <f t="shared" si="23"/>
        <v>0</v>
      </c>
      <c r="AB63" s="33">
        <f t="shared" si="23"/>
        <v>0</v>
      </c>
      <c r="AC63" s="35">
        <f t="shared" si="23"/>
        <v>0</v>
      </c>
    </row>
    <row r="64" spans="1:29" ht="10.5" customHeight="1">
      <c r="A64" s="43">
        <v>13</v>
      </c>
      <c r="B64" s="308" t="s">
        <v>58</v>
      </c>
      <c r="C64" s="309"/>
      <c r="D64" s="310"/>
      <c r="E64" s="310"/>
      <c r="F64" s="310"/>
      <c r="G64" s="310"/>
      <c r="H64" s="9">
        <v>9</v>
      </c>
      <c r="I64" s="8">
        <v>6</v>
      </c>
      <c r="J64" s="205"/>
      <c r="K64" s="53">
        <v>3</v>
      </c>
      <c r="L64" s="53"/>
      <c r="M64" s="49"/>
      <c r="N64" s="29"/>
      <c r="O64" s="29"/>
      <c r="P64" s="21">
        <v>4</v>
      </c>
      <c r="Q64" s="53"/>
      <c r="R64" s="49">
        <v>9</v>
      </c>
      <c r="S64" s="29">
        <v>1</v>
      </c>
      <c r="T64" s="29"/>
      <c r="U64" s="21">
        <v>4</v>
      </c>
      <c r="V64" s="51">
        <v>9</v>
      </c>
      <c r="W64" s="29"/>
      <c r="X64" s="21"/>
      <c r="Y64" s="25"/>
      <c r="Z64" s="21"/>
      <c r="AA64" s="29"/>
      <c r="AB64" s="21"/>
      <c r="AC64" s="25"/>
    </row>
    <row r="65" spans="1:29" ht="10.5" customHeight="1">
      <c r="A65" s="41">
        <v>14</v>
      </c>
      <c r="B65" s="290" t="s">
        <v>59</v>
      </c>
      <c r="C65" s="295"/>
      <c r="D65" s="296"/>
      <c r="E65" s="296"/>
      <c r="F65" s="296"/>
      <c r="G65" s="296"/>
      <c r="H65" s="13"/>
      <c r="I65" s="44">
        <v>1</v>
      </c>
      <c r="J65" s="206"/>
      <c r="K65" s="15"/>
      <c r="L65" s="15"/>
      <c r="M65" s="47"/>
      <c r="N65" s="27"/>
      <c r="O65" s="27"/>
      <c r="P65" s="13"/>
      <c r="Q65" s="15"/>
      <c r="R65" s="47">
        <v>1</v>
      </c>
      <c r="S65" s="27"/>
      <c r="T65" s="27"/>
      <c r="U65" s="13"/>
      <c r="V65" s="44">
        <v>1</v>
      </c>
      <c r="W65" s="27"/>
      <c r="X65" s="13"/>
      <c r="Y65" s="23"/>
      <c r="Z65" s="13"/>
      <c r="AA65" s="27"/>
      <c r="AB65" s="13"/>
      <c r="AC65" s="23"/>
    </row>
    <row r="66" spans="1:29" ht="10.5" customHeight="1">
      <c r="A66" s="41">
        <v>15</v>
      </c>
      <c r="B66" s="290" t="s">
        <v>60</v>
      </c>
      <c r="C66" s="295"/>
      <c r="D66" s="296"/>
      <c r="E66" s="296"/>
      <c r="F66" s="296"/>
      <c r="G66" s="296"/>
      <c r="H66" s="13">
        <v>1</v>
      </c>
      <c r="I66" s="44"/>
      <c r="J66" s="206"/>
      <c r="K66" s="15"/>
      <c r="L66" s="15"/>
      <c r="M66" s="47"/>
      <c r="N66" s="27"/>
      <c r="O66" s="27"/>
      <c r="P66" s="13">
        <v>2</v>
      </c>
      <c r="Q66" s="15"/>
      <c r="R66" s="47"/>
      <c r="S66" s="27"/>
      <c r="T66" s="27"/>
      <c r="U66" s="13">
        <v>2</v>
      </c>
      <c r="V66" s="44"/>
      <c r="W66" s="27"/>
      <c r="X66" s="13"/>
      <c r="Y66" s="23"/>
      <c r="Z66" s="13"/>
      <c r="AA66" s="27"/>
      <c r="AB66" s="13"/>
      <c r="AC66" s="23"/>
    </row>
    <row r="67" spans="1:29" ht="10.5" customHeight="1">
      <c r="A67" s="41">
        <v>16</v>
      </c>
      <c r="B67" s="290" t="s">
        <v>61</v>
      </c>
      <c r="C67" s="295"/>
      <c r="D67" s="296"/>
      <c r="E67" s="296"/>
      <c r="F67" s="296"/>
      <c r="G67" s="296"/>
      <c r="H67" s="13">
        <v>2</v>
      </c>
      <c r="I67" s="44">
        <v>2</v>
      </c>
      <c r="J67" s="206"/>
      <c r="K67" s="15">
        <v>2</v>
      </c>
      <c r="L67" s="15"/>
      <c r="M67" s="47"/>
      <c r="N67" s="27"/>
      <c r="O67" s="27"/>
      <c r="P67" s="13"/>
      <c r="Q67" s="15"/>
      <c r="R67" s="47">
        <v>1</v>
      </c>
      <c r="S67" s="27"/>
      <c r="T67" s="27"/>
      <c r="U67" s="13"/>
      <c r="V67" s="44">
        <v>1</v>
      </c>
      <c r="W67" s="27"/>
      <c r="X67" s="13"/>
      <c r="Y67" s="23"/>
      <c r="Z67" s="13"/>
      <c r="AA67" s="27"/>
      <c r="AB67" s="13"/>
      <c r="AC67" s="23"/>
    </row>
    <row r="68" spans="1:29" ht="10.5" customHeight="1">
      <c r="A68" s="41">
        <v>17</v>
      </c>
      <c r="B68" s="290" t="s">
        <v>62</v>
      </c>
      <c r="C68" s="295"/>
      <c r="D68" s="296"/>
      <c r="E68" s="296"/>
      <c r="F68" s="296"/>
      <c r="G68" s="296"/>
      <c r="H68" s="13"/>
      <c r="I68" s="44"/>
      <c r="J68" s="206"/>
      <c r="K68" s="15"/>
      <c r="L68" s="15"/>
      <c r="M68" s="47"/>
      <c r="N68" s="27"/>
      <c r="O68" s="27"/>
      <c r="P68" s="13"/>
      <c r="Q68" s="15"/>
      <c r="R68" s="47"/>
      <c r="S68" s="27"/>
      <c r="T68" s="27"/>
      <c r="U68" s="13"/>
      <c r="V68" s="44"/>
      <c r="W68" s="27"/>
      <c r="X68" s="13"/>
      <c r="Y68" s="23"/>
      <c r="Z68" s="13"/>
      <c r="AA68" s="27"/>
      <c r="AB68" s="13"/>
      <c r="AC68" s="23"/>
    </row>
    <row r="69" spans="1:29" ht="10.5" customHeight="1" thickBot="1">
      <c r="A69" s="41">
        <v>18</v>
      </c>
      <c r="B69" s="290" t="s">
        <v>63</v>
      </c>
      <c r="C69" s="295"/>
      <c r="D69" s="296"/>
      <c r="E69" s="296"/>
      <c r="F69" s="296"/>
      <c r="G69" s="296"/>
      <c r="H69" s="17"/>
      <c r="I69" s="45"/>
      <c r="J69" s="207"/>
      <c r="K69" s="15"/>
      <c r="L69" s="15"/>
      <c r="M69" s="47"/>
      <c r="N69" s="27"/>
      <c r="O69" s="27"/>
      <c r="P69" s="13"/>
      <c r="Q69" s="15"/>
      <c r="R69" s="47"/>
      <c r="S69" s="27"/>
      <c r="T69" s="27"/>
      <c r="U69" s="13"/>
      <c r="V69" s="44"/>
      <c r="W69" s="27"/>
      <c r="X69" s="13"/>
      <c r="Y69" s="23"/>
      <c r="Z69" s="13"/>
      <c r="AA69" s="27"/>
      <c r="AB69" s="13"/>
      <c r="AC69" s="23"/>
    </row>
    <row r="70" spans="1:29" ht="10.5" customHeight="1" thickBot="1">
      <c r="A70" s="292" t="s">
        <v>56</v>
      </c>
      <c r="B70" s="293"/>
      <c r="C70" s="293"/>
      <c r="D70" s="293"/>
      <c r="E70" s="293"/>
      <c r="F70" s="293"/>
      <c r="G70" s="294"/>
      <c r="H70" s="201">
        <f>SUM(H64:H69)</f>
        <v>12</v>
      </c>
      <c r="I70" s="31">
        <f>SUM(I64:I69)</f>
        <v>9</v>
      </c>
      <c r="J70" s="54">
        <f t="shared" si="22"/>
        <v>33.333333333333329</v>
      </c>
      <c r="K70" s="34">
        <f>SUM(K64:K69)</f>
        <v>5</v>
      </c>
      <c r="L70" s="34"/>
      <c r="M70" s="34">
        <f>SUM(M64:M69)</f>
        <v>0</v>
      </c>
      <c r="N70" s="34"/>
      <c r="O70" s="34" t="e">
        <f>((K70-M70)/ABS(M70))*100</f>
        <v>#DIV/0!</v>
      </c>
      <c r="P70" s="33">
        <f>SUM(P64:P69)</f>
        <v>6</v>
      </c>
      <c r="Q70" s="34"/>
      <c r="R70" s="34">
        <f>SUM(R64:R69)</f>
        <v>11</v>
      </c>
      <c r="S70" s="34"/>
      <c r="T70" s="34">
        <f>SUM(P70*100/R70-100)</f>
        <v>-45.454545454545453</v>
      </c>
      <c r="U70" s="33">
        <f>SUM(U64:U69)</f>
        <v>6</v>
      </c>
      <c r="V70" s="50">
        <f>SUM(V64:V69)</f>
        <v>11</v>
      </c>
      <c r="W70" s="34">
        <f>SUM(U70*100/V70-100)</f>
        <v>-45.454545454545453</v>
      </c>
      <c r="X70" s="33">
        <f t="shared" ref="X70:AC70" si="24">SUM(X64:X69)</f>
        <v>0</v>
      </c>
      <c r="Y70" s="34">
        <f t="shared" si="24"/>
        <v>0</v>
      </c>
      <c r="Z70" s="33">
        <f t="shared" si="24"/>
        <v>0</v>
      </c>
      <c r="AA70" s="34">
        <f t="shared" si="24"/>
        <v>0</v>
      </c>
      <c r="AB70" s="33">
        <f t="shared" si="24"/>
        <v>0</v>
      </c>
      <c r="AC70" s="35">
        <f t="shared" si="24"/>
        <v>0</v>
      </c>
    </row>
    <row r="71" spans="1:29" ht="10.5" customHeight="1">
      <c r="A71" s="41">
        <v>19</v>
      </c>
      <c r="B71" s="300" t="s">
        <v>64</v>
      </c>
      <c r="C71" s="311"/>
      <c r="D71" s="312"/>
      <c r="E71" s="312"/>
      <c r="F71" s="312"/>
      <c r="G71" s="312"/>
      <c r="H71" s="9">
        <v>1</v>
      </c>
      <c r="I71" s="8">
        <v>9</v>
      </c>
      <c r="J71" s="205"/>
      <c r="K71" s="15"/>
      <c r="L71" s="15"/>
      <c r="M71" s="47">
        <v>1</v>
      </c>
      <c r="N71" s="27"/>
      <c r="O71" s="27"/>
      <c r="P71" s="13">
        <v>1</v>
      </c>
      <c r="Q71" s="15"/>
      <c r="R71" s="47">
        <v>11</v>
      </c>
      <c r="S71" s="27"/>
      <c r="T71" s="27"/>
      <c r="U71" s="13">
        <v>1</v>
      </c>
      <c r="V71" s="44">
        <v>11</v>
      </c>
      <c r="W71" s="27"/>
      <c r="X71" s="13"/>
      <c r="Y71" s="23"/>
      <c r="Z71" s="13"/>
      <c r="AA71" s="27"/>
      <c r="AB71" s="9"/>
      <c r="AC71" s="22"/>
    </row>
    <row r="72" spans="1:29" ht="10.5" customHeight="1">
      <c r="A72" s="41">
        <v>20</v>
      </c>
      <c r="B72" s="290" t="s">
        <v>65</v>
      </c>
      <c r="C72" s="295"/>
      <c r="D72" s="296"/>
      <c r="E72" s="296"/>
      <c r="F72" s="296"/>
      <c r="G72" s="296"/>
      <c r="H72" s="13">
        <v>1</v>
      </c>
      <c r="I72" s="44"/>
      <c r="J72" s="206"/>
      <c r="K72" s="15"/>
      <c r="L72" s="15"/>
      <c r="M72" s="47"/>
      <c r="N72" s="27"/>
      <c r="O72" s="27"/>
      <c r="P72" s="13">
        <v>2</v>
      </c>
      <c r="Q72" s="15"/>
      <c r="R72" s="47"/>
      <c r="S72" s="27"/>
      <c r="T72" s="27"/>
      <c r="U72" s="13">
        <v>2</v>
      </c>
      <c r="V72" s="44"/>
      <c r="W72" s="27"/>
      <c r="X72" s="13"/>
      <c r="Y72" s="23"/>
      <c r="Z72" s="13"/>
      <c r="AA72" s="27"/>
      <c r="AB72" s="13"/>
      <c r="AC72" s="23"/>
    </row>
    <row r="73" spans="1:29" ht="10.5" customHeight="1">
      <c r="A73" s="41">
        <v>21</v>
      </c>
      <c r="B73" s="290" t="s">
        <v>66</v>
      </c>
      <c r="C73" s="295"/>
      <c r="D73" s="296"/>
      <c r="E73" s="296"/>
      <c r="F73" s="296"/>
      <c r="G73" s="296"/>
      <c r="H73" s="13"/>
      <c r="I73" s="44"/>
      <c r="J73" s="206"/>
      <c r="K73" s="15"/>
      <c r="L73" s="15"/>
      <c r="M73" s="47"/>
      <c r="N73" s="27"/>
      <c r="O73" s="27"/>
      <c r="P73" s="13"/>
      <c r="Q73" s="15"/>
      <c r="R73" s="47"/>
      <c r="S73" s="27"/>
      <c r="T73" s="27"/>
      <c r="U73" s="13"/>
      <c r="V73" s="44"/>
      <c r="W73" s="27"/>
      <c r="X73" s="13"/>
      <c r="Y73" s="23"/>
      <c r="Z73" s="13"/>
      <c r="AA73" s="27"/>
      <c r="AB73" s="13"/>
      <c r="AC73" s="23"/>
    </row>
    <row r="74" spans="1:29" ht="10.5" customHeight="1" thickBot="1">
      <c r="A74" s="41">
        <v>22</v>
      </c>
      <c r="B74" s="290" t="s">
        <v>67</v>
      </c>
      <c r="C74" s="295"/>
      <c r="D74" s="296"/>
      <c r="E74" s="296"/>
      <c r="F74" s="296"/>
      <c r="G74" s="296"/>
      <c r="H74" s="17"/>
      <c r="I74" s="45">
        <v>1</v>
      </c>
      <c r="J74" s="207"/>
      <c r="K74" s="15"/>
      <c r="L74" s="15"/>
      <c r="M74" s="47"/>
      <c r="N74" s="27"/>
      <c r="O74" s="27"/>
      <c r="P74" s="13"/>
      <c r="Q74" s="15"/>
      <c r="R74" s="47"/>
      <c r="S74" s="27"/>
      <c r="T74" s="27"/>
      <c r="U74" s="13"/>
      <c r="V74" s="44"/>
      <c r="W74" s="27"/>
      <c r="X74" s="13"/>
      <c r="Y74" s="23"/>
      <c r="Z74" s="13"/>
      <c r="AA74" s="27"/>
      <c r="AB74" s="13"/>
      <c r="AC74" s="23"/>
    </row>
    <row r="75" spans="1:29" ht="11.25" customHeight="1" thickBot="1">
      <c r="A75" s="292" t="s">
        <v>56</v>
      </c>
      <c r="B75" s="293"/>
      <c r="C75" s="293"/>
      <c r="D75" s="293"/>
      <c r="E75" s="293"/>
      <c r="F75" s="293"/>
      <c r="G75" s="294"/>
      <c r="H75" s="201">
        <f>SUM(H71:H74)</f>
        <v>2</v>
      </c>
      <c r="I75" s="31">
        <f>SUM(I71:I74)</f>
        <v>10</v>
      </c>
      <c r="J75" s="54">
        <f t="shared" si="22"/>
        <v>-80</v>
      </c>
      <c r="K75" s="34">
        <f>SUM(K71:K74)</f>
        <v>0</v>
      </c>
      <c r="L75" s="34"/>
      <c r="M75" s="34">
        <f>SUM(M71:M74)</f>
        <v>1</v>
      </c>
      <c r="N75" s="34"/>
      <c r="O75" s="34">
        <f>SUM(K75*100/M75-100)</f>
        <v>-100</v>
      </c>
      <c r="P75" s="33">
        <f>SUM(P71:P74)</f>
        <v>3</v>
      </c>
      <c r="Q75" s="34"/>
      <c r="R75" s="34">
        <f>SUM(R71:R74)</f>
        <v>11</v>
      </c>
      <c r="S75" s="34"/>
      <c r="T75" s="34">
        <f>SUM(P75*100/R75-100)</f>
        <v>-72.72727272727272</v>
      </c>
      <c r="U75" s="33">
        <f>SUM(U71:U74)</f>
        <v>3</v>
      </c>
      <c r="V75" s="50">
        <f>SUM(V71:V74)</f>
        <v>11</v>
      </c>
      <c r="W75" s="34">
        <f>SUM(U75*100/V75-100)</f>
        <v>-72.72727272727272</v>
      </c>
      <c r="X75" s="33">
        <f t="shared" ref="X75:AC75" si="25">SUM(X71:X74)</f>
        <v>0</v>
      </c>
      <c r="Y75" s="34">
        <f t="shared" si="25"/>
        <v>0</v>
      </c>
      <c r="Z75" s="33">
        <f t="shared" si="25"/>
        <v>0</v>
      </c>
      <c r="AA75" s="34">
        <f t="shared" si="25"/>
        <v>0</v>
      </c>
      <c r="AB75" s="33">
        <f t="shared" si="25"/>
        <v>0</v>
      </c>
      <c r="AC75" s="35">
        <f t="shared" si="25"/>
        <v>0</v>
      </c>
    </row>
    <row r="76" spans="1:29" ht="10.5" customHeight="1">
      <c r="A76" s="41">
        <v>23</v>
      </c>
      <c r="B76" s="300" t="s">
        <v>87</v>
      </c>
      <c r="C76" s="311"/>
      <c r="D76" s="312"/>
      <c r="E76" s="312"/>
      <c r="F76" s="312"/>
      <c r="G76" s="312"/>
      <c r="H76" s="9">
        <v>8</v>
      </c>
      <c r="I76" s="8">
        <v>6</v>
      </c>
      <c r="J76" s="205"/>
      <c r="K76" s="15">
        <v>1</v>
      </c>
      <c r="L76" s="15"/>
      <c r="M76" s="47">
        <v>1</v>
      </c>
      <c r="N76" s="27"/>
      <c r="O76" s="27"/>
      <c r="P76" s="13">
        <v>8</v>
      </c>
      <c r="Q76" s="15">
        <v>3</v>
      </c>
      <c r="R76" s="47">
        <v>10</v>
      </c>
      <c r="S76" s="27">
        <v>1</v>
      </c>
      <c r="T76" s="27"/>
      <c r="U76" s="13">
        <v>8</v>
      </c>
      <c r="V76" s="44">
        <v>10</v>
      </c>
      <c r="W76" s="27"/>
      <c r="X76" s="13"/>
      <c r="Y76" s="23"/>
      <c r="Z76" s="13"/>
      <c r="AA76" s="27"/>
      <c r="AB76" s="13"/>
      <c r="AC76" s="23"/>
    </row>
    <row r="77" spans="1:29" ht="10.5" customHeight="1">
      <c r="A77" s="41">
        <v>24</v>
      </c>
      <c r="B77" s="290" t="s">
        <v>88</v>
      </c>
      <c r="C77" s="295"/>
      <c r="D77" s="296"/>
      <c r="E77" s="296"/>
      <c r="F77" s="296"/>
      <c r="G77" s="296"/>
      <c r="H77" s="13">
        <v>1</v>
      </c>
      <c r="I77" s="44">
        <v>1</v>
      </c>
      <c r="J77" s="206"/>
      <c r="K77" s="15"/>
      <c r="L77" s="15"/>
      <c r="M77" s="47"/>
      <c r="N77" s="27"/>
      <c r="O77" s="27"/>
      <c r="P77" s="13">
        <v>3</v>
      </c>
      <c r="Q77" s="15"/>
      <c r="R77" s="47">
        <v>1</v>
      </c>
      <c r="S77" s="27"/>
      <c r="T77" s="27"/>
      <c r="U77" s="13">
        <v>3</v>
      </c>
      <c r="V77" s="44">
        <v>1</v>
      </c>
      <c r="W77" s="27"/>
      <c r="X77" s="13"/>
      <c r="Y77" s="23"/>
      <c r="Z77" s="13"/>
      <c r="AA77" s="27"/>
      <c r="AB77" s="13"/>
      <c r="AC77" s="23"/>
    </row>
    <row r="78" spans="1:29" ht="10.5" customHeight="1" thickBot="1">
      <c r="A78" s="41">
        <v>25</v>
      </c>
      <c r="B78" s="290" t="s">
        <v>89</v>
      </c>
      <c r="C78" s="295"/>
      <c r="D78" s="296"/>
      <c r="E78" s="296"/>
      <c r="F78" s="296"/>
      <c r="G78" s="296"/>
      <c r="H78" s="17">
        <v>1</v>
      </c>
      <c r="I78" s="45">
        <v>5</v>
      </c>
      <c r="J78" s="207"/>
      <c r="K78" s="15"/>
      <c r="L78" s="15"/>
      <c r="M78" s="47">
        <v>1</v>
      </c>
      <c r="N78" s="27"/>
      <c r="O78" s="27"/>
      <c r="P78" s="13">
        <v>1</v>
      </c>
      <c r="Q78" s="15">
        <v>1</v>
      </c>
      <c r="R78" s="47">
        <v>8</v>
      </c>
      <c r="S78" s="27">
        <v>1</v>
      </c>
      <c r="T78" s="27"/>
      <c r="U78" s="13">
        <v>1</v>
      </c>
      <c r="V78" s="44">
        <v>10</v>
      </c>
      <c r="W78" s="27"/>
      <c r="X78" s="13"/>
      <c r="Y78" s="23"/>
      <c r="Z78" s="13"/>
      <c r="AA78" s="27"/>
      <c r="AB78" s="13"/>
      <c r="AC78" s="23"/>
    </row>
    <row r="79" spans="1:29" ht="12" customHeight="1" thickBot="1">
      <c r="A79" s="292" t="s">
        <v>56</v>
      </c>
      <c r="B79" s="293"/>
      <c r="C79" s="293"/>
      <c r="D79" s="293"/>
      <c r="E79" s="293"/>
      <c r="F79" s="293"/>
      <c r="G79" s="294"/>
      <c r="H79" s="201">
        <f>SUM(H76:H78)</f>
        <v>10</v>
      </c>
      <c r="I79" s="31">
        <f>SUM(I76:I78)</f>
        <v>12</v>
      </c>
      <c r="J79" s="54">
        <f t="shared" si="22"/>
        <v>-16.666666666666664</v>
      </c>
      <c r="K79" s="34">
        <f>SUM(K76:K78)</f>
        <v>1</v>
      </c>
      <c r="L79" s="34"/>
      <c r="M79" s="34">
        <f>SUM(M76:M78)</f>
        <v>2</v>
      </c>
      <c r="N79" s="34"/>
      <c r="O79" s="34">
        <f>SUM(K79*100/M79-100)</f>
        <v>-50</v>
      </c>
      <c r="P79" s="33">
        <f>SUM(P76:P78)</f>
        <v>12</v>
      </c>
      <c r="Q79" s="34">
        <v>3</v>
      </c>
      <c r="R79" s="34">
        <f>SUM(R76:R78)</f>
        <v>19</v>
      </c>
      <c r="S79" s="34">
        <v>1</v>
      </c>
      <c r="T79" s="34">
        <f>SUM(P79*100/R79-100)</f>
        <v>-36.842105263157897</v>
      </c>
      <c r="U79" s="33">
        <f>SUM(U76:U78)</f>
        <v>12</v>
      </c>
      <c r="V79" s="50">
        <f>SUM(V76:V78)</f>
        <v>21</v>
      </c>
      <c r="W79" s="34">
        <f>SUM(U79*100/V79-100)</f>
        <v>-42.857142857142854</v>
      </c>
      <c r="X79" s="33">
        <f t="shared" ref="X79:AC79" si="26">SUM(X76:X78)</f>
        <v>0</v>
      </c>
      <c r="Y79" s="34">
        <f t="shared" si="26"/>
        <v>0</v>
      </c>
      <c r="Z79" s="33">
        <f t="shared" si="26"/>
        <v>0</v>
      </c>
      <c r="AA79" s="34">
        <f t="shared" si="26"/>
        <v>0</v>
      </c>
      <c r="AB79" s="33">
        <f t="shared" si="26"/>
        <v>0</v>
      </c>
      <c r="AC79" s="35">
        <f t="shared" si="26"/>
        <v>0</v>
      </c>
    </row>
    <row r="80" spans="1:29" ht="10.5" customHeight="1">
      <c r="A80" s="41">
        <v>26</v>
      </c>
      <c r="B80" s="300" t="s">
        <v>68</v>
      </c>
      <c r="C80" s="311"/>
      <c r="D80" s="312"/>
      <c r="E80" s="312"/>
      <c r="F80" s="312"/>
      <c r="G80" s="312"/>
      <c r="H80" s="9">
        <v>9</v>
      </c>
      <c r="I80" s="8">
        <v>4</v>
      </c>
      <c r="J80" s="205"/>
      <c r="K80" s="15">
        <v>1</v>
      </c>
      <c r="L80" s="15"/>
      <c r="M80" s="47"/>
      <c r="N80" s="27"/>
      <c r="O80" s="27"/>
      <c r="P80" s="13">
        <v>11</v>
      </c>
      <c r="Q80" s="15">
        <v>2</v>
      </c>
      <c r="R80" s="47">
        <v>4</v>
      </c>
      <c r="S80" s="27"/>
      <c r="T80" s="27"/>
      <c r="U80" s="13">
        <v>11</v>
      </c>
      <c r="V80" s="44">
        <v>3</v>
      </c>
      <c r="W80" s="27"/>
      <c r="X80" s="13"/>
      <c r="Y80" s="23"/>
      <c r="Z80" s="9"/>
      <c r="AA80" s="22"/>
      <c r="AB80" s="13"/>
      <c r="AC80" s="23"/>
    </row>
    <row r="81" spans="1:29" ht="10.5" customHeight="1">
      <c r="A81" s="41">
        <v>27</v>
      </c>
      <c r="B81" s="290" t="s">
        <v>69</v>
      </c>
      <c r="C81" s="295"/>
      <c r="D81" s="296"/>
      <c r="E81" s="296"/>
      <c r="F81" s="296"/>
      <c r="G81" s="296"/>
      <c r="H81" s="13"/>
      <c r="I81" s="44"/>
      <c r="J81" s="206"/>
      <c r="K81" s="15"/>
      <c r="L81" s="15"/>
      <c r="M81" s="47"/>
      <c r="N81" s="27"/>
      <c r="O81" s="27"/>
      <c r="P81" s="13"/>
      <c r="Q81" s="15"/>
      <c r="R81" s="47"/>
      <c r="S81" s="27"/>
      <c r="T81" s="27"/>
      <c r="U81" s="13"/>
      <c r="V81" s="44"/>
      <c r="W81" s="27"/>
      <c r="X81" s="13"/>
      <c r="Y81" s="23"/>
      <c r="Z81" s="13"/>
      <c r="AA81" s="23"/>
      <c r="AB81" s="13"/>
      <c r="AC81" s="23"/>
    </row>
    <row r="82" spans="1:29" ht="10.5" customHeight="1">
      <c r="A82" s="41">
        <v>28</v>
      </c>
      <c r="B82" s="290" t="s">
        <v>70</v>
      </c>
      <c r="C82" s="295"/>
      <c r="D82" s="296"/>
      <c r="E82" s="296"/>
      <c r="F82" s="296"/>
      <c r="G82" s="296"/>
      <c r="H82" s="13">
        <v>1</v>
      </c>
      <c r="I82" s="44"/>
      <c r="J82" s="206"/>
      <c r="K82" s="15"/>
      <c r="L82" s="15"/>
      <c r="M82" s="47"/>
      <c r="N82" s="27"/>
      <c r="O82" s="27"/>
      <c r="P82" s="13">
        <v>1</v>
      </c>
      <c r="Q82" s="15">
        <v>1</v>
      </c>
      <c r="R82" s="47"/>
      <c r="S82" s="27"/>
      <c r="T82" s="27"/>
      <c r="U82" s="13">
        <v>1</v>
      </c>
      <c r="V82" s="44"/>
      <c r="W82" s="27"/>
      <c r="X82" s="13"/>
      <c r="Y82" s="23"/>
      <c r="Z82" s="13"/>
      <c r="AA82" s="23"/>
      <c r="AB82" s="13"/>
      <c r="AC82" s="23"/>
    </row>
    <row r="83" spans="1:29" ht="10.5" customHeight="1">
      <c r="A83" s="41">
        <v>29</v>
      </c>
      <c r="B83" s="290" t="s">
        <v>71</v>
      </c>
      <c r="C83" s="295"/>
      <c r="D83" s="296"/>
      <c r="E83" s="296"/>
      <c r="F83" s="296"/>
      <c r="G83" s="296"/>
      <c r="H83" s="13"/>
      <c r="I83" s="44">
        <v>1</v>
      </c>
      <c r="J83" s="206"/>
      <c r="K83" s="15"/>
      <c r="L83" s="15"/>
      <c r="M83" s="47"/>
      <c r="N83" s="27"/>
      <c r="O83" s="27"/>
      <c r="P83" s="13"/>
      <c r="Q83" s="15"/>
      <c r="R83" s="47">
        <v>1</v>
      </c>
      <c r="S83" s="27"/>
      <c r="T83" s="27"/>
      <c r="U83" s="13"/>
      <c r="V83" s="44">
        <v>1</v>
      </c>
      <c r="W83" s="27"/>
      <c r="X83" s="13"/>
      <c r="Y83" s="23"/>
      <c r="Z83" s="13"/>
      <c r="AA83" s="23"/>
      <c r="AB83" s="13"/>
      <c r="AC83" s="23"/>
    </row>
    <row r="84" spans="1:29" ht="10.5" customHeight="1" thickBot="1">
      <c r="A84" s="41">
        <v>30</v>
      </c>
      <c r="B84" s="290" t="s">
        <v>72</v>
      </c>
      <c r="C84" s="295"/>
      <c r="D84" s="296"/>
      <c r="E84" s="296"/>
      <c r="F84" s="296"/>
      <c r="G84" s="296"/>
      <c r="H84" s="17"/>
      <c r="I84" s="45"/>
      <c r="J84" s="207"/>
      <c r="K84" s="15"/>
      <c r="L84" s="15"/>
      <c r="M84" s="47"/>
      <c r="N84" s="27"/>
      <c r="O84" s="27"/>
      <c r="P84" s="13"/>
      <c r="Q84" s="15"/>
      <c r="R84" s="47"/>
      <c r="S84" s="27"/>
      <c r="T84" s="27"/>
      <c r="U84" s="13"/>
      <c r="V84" s="44"/>
      <c r="W84" s="27"/>
      <c r="X84" s="13"/>
      <c r="Y84" s="23"/>
      <c r="Z84" s="13"/>
      <c r="AA84" s="23"/>
      <c r="AB84" s="13"/>
      <c r="AC84" s="23"/>
    </row>
    <row r="85" spans="1:29" ht="12" customHeight="1" thickBot="1">
      <c r="A85" s="292" t="s">
        <v>56</v>
      </c>
      <c r="B85" s="293"/>
      <c r="C85" s="293"/>
      <c r="D85" s="293"/>
      <c r="E85" s="293"/>
      <c r="F85" s="293"/>
      <c r="G85" s="294"/>
      <c r="H85" s="201">
        <f>SUM(H80:H84)</f>
        <v>10</v>
      </c>
      <c r="I85" s="31">
        <f>SUM(I80:I84)</f>
        <v>5</v>
      </c>
      <c r="J85" s="54">
        <f t="shared" si="22"/>
        <v>100</v>
      </c>
      <c r="K85" s="34">
        <f>SUM(K80:K84)</f>
        <v>1</v>
      </c>
      <c r="L85" s="34"/>
      <c r="M85" s="34">
        <f>SUM(M80:M84)</f>
        <v>0</v>
      </c>
      <c r="N85" s="34"/>
      <c r="O85" s="34" t="e">
        <f>SUM(K85*100/M85-100)</f>
        <v>#DIV/0!</v>
      </c>
      <c r="P85" s="33">
        <f>SUM(P80:P84)</f>
        <v>12</v>
      </c>
      <c r="Q85" s="34">
        <v>3</v>
      </c>
      <c r="R85" s="34">
        <f>SUM(R80:R84)</f>
        <v>5</v>
      </c>
      <c r="S85" s="34"/>
      <c r="T85" s="34">
        <f>SUM(P85*100/R85-100)</f>
        <v>140</v>
      </c>
      <c r="U85" s="33">
        <f>SUM(U80:U84)</f>
        <v>12</v>
      </c>
      <c r="V85" s="50">
        <f>SUM(V80:V84)</f>
        <v>4</v>
      </c>
      <c r="W85" s="34">
        <f>SUM(U85*100/V85-100)</f>
        <v>200</v>
      </c>
      <c r="X85" s="33">
        <f t="shared" ref="X85:AC85" si="27">SUM(X80:X84)</f>
        <v>0</v>
      </c>
      <c r="Y85" s="34">
        <f t="shared" si="27"/>
        <v>0</v>
      </c>
      <c r="Z85" s="33">
        <f t="shared" si="27"/>
        <v>0</v>
      </c>
      <c r="AA85" s="35">
        <f t="shared" si="27"/>
        <v>0</v>
      </c>
      <c r="AB85" s="33">
        <f t="shared" si="27"/>
        <v>0</v>
      </c>
      <c r="AC85" s="35">
        <f t="shared" si="27"/>
        <v>0</v>
      </c>
    </row>
    <row r="86" spans="1:29" ht="10.5" customHeight="1">
      <c r="A86" s="41">
        <v>31</v>
      </c>
      <c r="B86" s="300" t="s">
        <v>73</v>
      </c>
      <c r="C86" s="301"/>
      <c r="D86" s="301"/>
      <c r="E86" s="301"/>
      <c r="F86" s="301"/>
      <c r="G86" s="301"/>
      <c r="H86" s="9">
        <v>5</v>
      </c>
      <c r="I86" s="8">
        <v>5</v>
      </c>
      <c r="J86" s="205"/>
      <c r="K86" s="15"/>
      <c r="L86" s="15"/>
      <c r="M86" s="47"/>
      <c r="N86" s="27"/>
      <c r="O86" s="27"/>
      <c r="P86" s="13">
        <v>6</v>
      </c>
      <c r="Q86" s="15"/>
      <c r="R86" s="47">
        <v>7</v>
      </c>
      <c r="S86" s="27"/>
      <c r="T86" s="27"/>
      <c r="U86" s="13">
        <v>5</v>
      </c>
      <c r="V86" s="44">
        <v>7</v>
      </c>
      <c r="W86" s="27"/>
      <c r="X86" s="13"/>
      <c r="Y86" s="23"/>
      <c r="Z86" s="13"/>
      <c r="AA86" s="23"/>
      <c r="AB86" s="13"/>
      <c r="AC86" s="23">
        <v>1</v>
      </c>
    </row>
    <row r="87" spans="1:29" ht="10.5" customHeight="1">
      <c r="A87" s="41">
        <v>32</v>
      </c>
      <c r="B87" s="290" t="s">
        <v>74</v>
      </c>
      <c r="C87" s="291"/>
      <c r="D87" s="291"/>
      <c r="E87" s="291"/>
      <c r="F87" s="291"/>
      <c r="G87" s="291"/>
      <c r="H87" s="13">
        <v>4</v>
      </c>
      <c r="I87" s="44">
        <v>1</v>
      </c>
      <c r="J87" s="206"/>
      <c r="K87" s="15"/>
      <c r="L87" s="15"/>
      <c r="M87" s="47">
        <v>1</v>
      </c>
      <c r="N87" s="27"/>
      <c r="O87" s="27"/>
      <c r="P87" s="13">
        <v>4</v>
      </c>
      <c r="Q87" s="15"/>
      <c r="R87" s="47"/>
      <c r="S87" s="27"/>
      <c r="T87" s="27"/>
      <c r="U87" s="13">
        <v>4</v>
      </c>
      <c r="V87" s="44"/>
      <c r="W87" s="27"/>
      <c r="X87" s="13"/>
      <c r="Y87" s="23"/>
      <c r="Z87" s="13"/>
      <c r="AA87" s="23"/>
      <c r="AB87" s="13"/>
      <c r="AC87" s="23"/>
    </row>
    <row r="88" spans="1:29" ht="10.5" customHeight="1">
      <c r="A88" s="41">
        <v>33</v>
      </c>
      <c r="B88" s="290" t="s">
        <v>75</v>
      </c>
      <c r="C88" s="291"/>
      <c r="D88" s="291"/>
      <c r="E88" s="291"/>
      <c r="F88" s="291"/>
      <c r="G88" s="291"/>
      <c r="H88" s="13">
        <v>2</v>
      </c>
      <c r="I88" s="44">
        <v>1</v>
      </c>
      <c r="J88" s="206"/>
      <c r="K88" s="15"/>
      <c r="L88" s="15"/>
      <c r="M88" s="47">
        <v>2</v>
      </c>
      <c r="N88" s="27"/>
      <c r="O88" s="27"/>
      <c r="P88" s="13">
        <v>2</v>
      </c>
      <c r="Q88" s="15"/>
      <c r="R88" s="47"/>
      <c r="S88" s="27"/>
      <c r="T88" s="27"/>
      <c r="U88" s="13">
        <v>2</v>
      </c>
      <c r="V88" s="44"/>
      <c r="W88" s="27"/>
      <c r="X88" s="13"/>
      <c r="Y88" s="23"/>
      <c r="Z88" s="13"/>
      <c r="AA88" s="23"/>
      <c r="AB88" s="13"/>
      <c r="AC88" s="23"/>
    </row>
    <row r="89" spans="1:29" ht="10.5" customHeight="1" thickBot="1">
      <c r="A89" s="41">
        <v>34</v>
      </c>
      <c r="B89" s="290" t="s">
        <v>76</v>
      </c>
      <c r="C89" s="291"/>
      <c r="D89" s="291"/>
      <c r="E89" s="291"/>
      <c r="F89" s="291"/>
      <c r="G89" s="291"/>
      <c r="H89" s="17"/>
      <c r="I89" s="45"/>
      <c r="J89" s="207"/>
      <c r="K89" s="15"/>
      <c r="L89" s="15"/>
      <c r="M89" s="47"/>
      <c r="N89" s="27"/>
      <c r="O89" s="27"/>
      <c r="P89" s="13"/>
      <c r="Q89" s="15"/>
      <c r="R89" s="47"/>
      <c r="S89" s="27"/>
      <c r="T89" s="27"/>
      <c r="U89" s="13"/>
      <c r="V89" s="44"/>
      <c r="W89" s="27"/>
      <c r="X89" s="13"/>
      <c r="Y89" s="23"/>
      <c r="Z89" s="17"/>
      <c r="AA89" s="24"/>
      <c r="AB89" s="17"/>
      <c r="AC89" s="24"/>
    </row>
    <row r="90" spans="1:29" ht="12" customHeight="1" thickBot="1">
      <c r="A90" s="292" t="s">
        <v>56</v>
      </c>
      <c r="B90" s="293"/>
      <c r="C90" s="293"/>
      <c r="D90" s="293"/>
      <c r="E90" s="293"/>
      <c r="F90" s="293"/>
      <c r="G90" s="294"/>
      <c r="H90" s="202">
        <f>SUM(H86:H89)</f>
        <v>11</v>
      </c>
      <c r="I90" s="203">
        <f>SUM(I86:I89)</f>
        <v>7</v>
      </c>
      <c r="J90" s="204">
        <f t="shared" si="22"/>
        <v>57.142857142857139</v>
      </c>
      <c r="K90" s="34">
        <f>SUM(K86:K89)</f>
        <v>0</v>
      </c>
      <c r="L90" s="34"/>
      <c r="M90" s="34">
        <f>SUM(M86:M89)</f>
        <v>3</v>
      </c>
      <c r="N90" s="34"/>
      <c r="O90" s="34">
        <f>SUM(K90*100/M90-100)</f>
        <v>-100</v>
      </c>
      <c r="P90" s="33">
        <f>SUM(P86:P89)</f>
        <v>12</v>
      </c>
      <c r="Q90" s="34"/>
      <c r="R90" s="34">
        <f>SUM(R86:R89)</f>
        <v>7</v>
      </c>
      <c r="S90" s="34"/>
      <c r="T90" s="34">
        <f>SUM(P900*100/R90-100)</f>
        <v>-100</v>
      </c>
      <c r="U90" s="33">
        <f>SUM(U86:U89)</f>
        <v>11</v>
      </c>
      <c r="V90" s="50">
        <f>SUM(V86:V89)</f>
        <v>7</v>
      </c>
      <c r="W90" s="34">
        <f>SUM(U90*100/V90-100)</f>
        <v>57.142857142857139</v>
      </c>
      <c r="X90" s="33">
        <f t="shared" ref="X90:AC90" si="28">SUM(X86:X89)</f>
        <v>0</v>
      </c>
      <c r="Y90" s="34">
        <f t="shared" si="28"/>
        <v>0</v>
      </c>
      <c r="Z90" s="33">
        <f t="shared" si="28"/>
        <v>0</v>
      </c>
      <c r="AA90" s="34">
        <f t="shared" si="28"/>
        <v>0</v>
      </c>
      <c r="AB90" s="33">
        <f t="shared" si="28"/>
        <v>0</v>
      </c>
      <c r="AC90" s="35">
        <f t="shared" si="28"/>
        <v>1</v>
      </c>
    </row>
    <row r="91" spans="1:29" ht="12" customHeight="1" thickBot="1">
      <c r="A91" s="297" t="s">
        <v>56</v>
      </c>
      <c r="B91" s="298"/>
      <c r="C91" s="298"/>
      <c r="D91" s="298"/>
      <c r="E91" s="298"/>
      <c r="F91" s="298"/>
      <c r="G91" s="299"/>
      <c r="H91" s="36">
        <f>SUM(H58+H63+H70+H75+H79+H85+H90)</f>
        <v>109</v>
      </c>
      <c r="I91" s="36">
        <f>SUM(I58+I63+I70+I75+I79+I85+I90)</f>
        <v>108</v>
      </c>
      <c r="J91" s="208">
        <f t="shared" si="22"/>
        <v>0.92592592592592582</v>
      </c>
      <c r="K91" s="36">
        <f>SUM(K58+K63+K70+K75+K79+K85+K90)</f>
        <v>15</v>
      </c>
      <c r="L91" s="36">
        <f t="shared" ref="L91:M91" si="29">SUM(L58+L63+L70+L75+L79+L85+L90)</f>
        <v>0</v>
      </c>
      <c r="M91" s="36">
        <f t="shared" si="29"/>
        <v>14</v>
      </c>
      <c r="N91" s="37"/>
      <c r="O91" s="37">
        <f>SUM(K91*100/M91-100)</f>
        <v>7.1428571428571388</v>
      </c>
      <c r="P91" s="36">
        <f>SUM(P58+P63+P70+P75+P79+P85+P90)</f>
        <v>115</v>
      </c>
      <c r="Q91" s="36">
        <f t="shared" ref="Q91:R91" si="30">SUM(Q58+Q63+Q70+Q75+Q79+Q85+Q90)</f>
        <v>11</v>
      </c>
      <c r="R91" s="36">
        <f t="shared" si="30"/>
        <v>128</v>
      </c>
      <c r="S91" s="37">
        <v>4</v>
      </c>
      <c r="T91" s="37">
        <f>SUM(P91*100/R91-100)</f>
        <v>-10.15625</v>
      </c>
      <c r="U91" s="36">
        <f>SUM(U58+U63+U70+U75+U79+U85+U90)</f>
        <v>108</v>
      </c>
      <c r="V91" s="37">
        <f>SUM(V58+V63+V70+V75+V79+V85+V90)</f>
        <v>130</v>
      </c>
      <c r="W91" s="37">
        <f>SUM(U91*100/V91-100)</f>
        <v>-16.92307692307692</v>
      </c>
      <c r="X91" s="36">
        <f t="shared" ref="X91:AC91" si="31">SUM(X58+X63+X70+X75+X79+X85+X90)</f>
        <v>0</v>
      </c>
      <c r="Y91" s="37">
        <f t="shared" si="31"/>
        <v>0</v>
      </c>
      <c r="Z91" s="36">
        <f t="shared" si="31"/>
        <v>0</v>
      </c>
      <c r="AA91" s="37">
        <f t="shared" si="31"/>
        <v>0</v>
      </c>
      <c r="AB91" s="36">
        <f t="shared" si="31"/>
        <v>0</v>
      </c>
      <c r="AC91" s="37">
        <f t="shared" si="31"/>
        <v>1</v>
      </c>
    </row>
  </sheetData>
  <mergeCells count="72">
    <mergeCell ref="B67:G67"/>
    <mergeCell ref="A70:G70"/>
    <mergeCell ref="A75:G75"/>
    <mergeCell ref="B71:G71"/>
    <mergeCell ref="B72:G72"/>
    <mergeCell ref="B74:G74"/>
    <mergeCell ref="A79:G79"/>
    <mergeCell ref="B82:G82"/>
    <mergeCell ref="B80:G80"/>
    <mergeCell ref="B77:G77"/>
    <mergeCell ref="B56:G56"/>
    <mergeCell ref="B57:G57"/>
    <mergeCell ref="B59:G59"/>
    <mergeCell ref="B60:G60"/>
    <mergeCell ref="A63:G63"/>
    <mergeCell ref="B61:G61"/>
    <mergeCell ref="B68:G68"/>
    <mergeCell ref="B69:G69"/>
    <mergeCell ref="B76:G76"/>
    <mergeCell ref="B78:G78"/>
    <mergeCell ref="B66:G66"/>
    <mergeCell ref="B73:G73"/>
    <mergeCell ref="B51:G51"/>
    <mergeCell ref="B50:G50"/>
    <mergeCell ref="B62:G62"/>
    <mergeCell ref="B64:G64"/>
    <mergeCell ref="B65:G65"/>
    <mergeCell ref="B54:G54"/>
    <mergeCell ref="B55:G55"/>
    <mergeCell ref="A58:G58"/>
    <mergeCell ref="B53:G53"/>
    <mergeCell ref="B52:G52"/>
    <mergeCell ref="B89:G89"/>
    <mergeCell ref="A85:G85"/>
    <mergeCell ref="B81:G81"/>
    <mergeCell ref="A91:G91"/>
    <mergeCell ref="A90:G90"/>
    <mergeCell ref="B86:G86"/>
    <mergeCell ref="B88:G88"/>
    <mergeCell ref="B87:G87"/>
    <mergeCell ref="B83:G83"/>
    <mergeCell ref="B84:G84"/>
    <mergeCell ref="AB48:AC48"/>
    <mergeCell ref="B48:G49"/>
    <mergeCell ref="A47:AC47"/>
    <mergeCell ref="X48:Y48"/>
    <mergeCell ref="Z48:AA48"/>
    <mergeCell ref="H48:J48"/>
    <mergeCell ref="K48:O48"/>
    <mergeCell ref="P48:T48"/>
    <mergeCell ref="U48:W48"/>
    <mergeCell ref="A48:A49"/>
    <mergeCell ref="A1:AC1"/>
    <mergeCell ref="A2:A3"/>
    <mergeCell ref="B2:B3"/>
    <mergeCell ref="U2:V2"/>
    <mergeCell ref="Y2:Z2"/>
    <mergeCell ref="AA2:AB2"/>
    <mergeCell ref="W2:X2"/>
    <mergeCell ref="K2:O2"/>
    <mergeCell ref="P2:T2"/>
    <mergeCell ref="I2:J2"/>
    <mergeCell ref="A46:B46"/>
    <mergeCell ref="A30:B30"/>
    <mergeCell ref="A34:B34"/>
    <mergeCell ref="A40:B40"/>
    <mergeCell ref="A45:B45"/>
    <mergeCell ref="A12:B12"/>
    <mergeCell ref="A17:B17"/>
    <mergeCell ref="C2:E2"/>
    <mergeCell ref="F2:H2"/>
    <mergeCell ref="A25:B25"/>
  </mergeCells>
  <pageMargins left="0.70866141732283461" right="0.7086614173228346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Disp27</dc:creator>
  <cp:lastModifiedBy>Disp27</cp:lastModifiedBy>
  <cp:lastPrinted>2018-08-09T02:14:15Z</cp:lastPrinted>
  <dcterms:created xsi:type="dcterms:W3CDTF">2014-08-17T12:54:43Z</dcterms:created>
  <dcterms:modified xsi:type="dcterms:W3CDTF">2018-08-12T17:45:14Z</dcterms:modified>
</cp:coreProperties>
</file>