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515" windowHeight="4680" activeTab="0"/>
  </bookViews>
  <sheets>
    <sheet name="приложение 5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<sst xmlns="http://schemas.openxmlformats.org/spreadsheetml/2006/main" count="53" uniqueCount="51">
  <si>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 xml:space="preserve">4. Муниципальная программа
«Развитие культуры, спорта и туризма Александровского муниципального района» на 2015 – 2017 годы
</t>
  </si>
  <si>
    <t xml:space="preserve">Подпрограмма «Организация и совершенствование 
бюджетного процесса»
</t>
  </si>
  <si>
    <t xml:space="preserve">Подпрограмма «Повышение финансовой устойчивости
 местных бюджетов»
</t>
  </si>
  <si>
    <t xml:space="preserve">Подпрограмма 
«Обеспечение реализации Программы»
</t>
  </si>
  <si>
    <t>Подпрограмма «Эффективное использование и управление муниципальным имуществом казны Александровского муниципального района»</t>
  </si>
  <si>
    <t>Подпрограмма «Эффективное использование и управление муниципальным имуществом Александровского муниципального района, находящимся в хозяйственном ведении или оперативном управлении муниципальных предприятий и учреждений»</t>
  </si>
  <si>
    <t xml:space="preserve">Подпрограмма «Эффективное использование и управление земельными ресурсами Александровского
 муниципального района»
</t>
  </si>
  <si>
    <t xml:space="preserve">1. Муниципальная программа 
«Развитие сельского хозяйства и устойчивое развитие сельских территорий в Александровском муниципальном районе Пермского края»
</t>
  </si>
  <si>
    <t xml:space="preserve">2. Муниципальная программа 
«Развитие малого и среднего предпринимательства в Александровском муниципальном районе Пермского края»
</t>
  </si>
  <si>
    <t xml:space="preserve">3. Муниципальная программа 
«Обеспечение безопасности граждан Александровского муниципального района»
</t>
  </si>
  <si>
    <t xml:space="preserve">Подпрограмма «Общественная безопасность и профилактика правонарушений в Александровском муниципальном районе»
</t>
  </si>
  <si>
    <t>Подпрограмма «Противодействие наркомании и незаконному обороту наркотических средств, алкоголизму, профилактика потребления психоактивных веществ на территории Александровского муниципального района»</t>
  </si>
  <si>
    <t>Подпрограмма «Пожарная безопасность Александровского муниципального района»</t>
  </si>
  <si>
    <t xml:space="preserve">Подпрограмма «Развитие культуры и молодежной политики Александровского муниципального района»
</t>
  </si>
  <si>
    <t xml:space="preserve">Подпрограмма «Развитие физической культуры, спорта 
и туризма в Александровском муниципальном районе»
</t>
  </si>
  <si>
    <t xml:space="preserve">5. Муниципальная программа
«Социальная поддержка жителей Александровского
 муниципального района»
</t>
  </si>
  <si>
    <t>Подпрограмма «Реализация системы мер социальной помощи и поддержки отдельных категорий граждан Александровского муниципального района»</t>
  </si>
  <si>
    <t xml:space="preserve">Подпрограмма «Обеспечение жильем молодых семей 
в Александровском муниципальном районе»
</t>
  </si>
  <si>
    <t xml:space="preserve">8. Муниципальная программа 
«Реформирование и развитие муниципальной службы Александровского муниципального района»
</t>
  </si>
  <si>
    <t xml:space="preserve">Подпрограмма «Развитие муниципальной службы 
в Александровском муниципальном районе»
</t>
  </si>
  <si>
    <t xml:space="preserve">Подпрограмма « Противодействие коррупции 
в Александровском муниципальном районе»
</t>
  </si>
  <si>
    <t>Подпрограмма "Управление муниципальным долгом Александровского муниципального района"</t>
  </si>
  <si>
    <t xml:space="preserve">9. Муниципальная программа 
«Эффективное использование и управление муниципальным имуществом Александровского муниципального района»
</t>
  </si>
  <si>
    <t>Подпрограмма «Финансовая поддержка субъектов малого и среднего предпринимательства в Александровском муниципальном районе Пермского края»</t>
  </si>
  <si>
    <t>Подпрограмма « Повышение престижа предпринимательской деятельности в Александровском муниципальном районе Пермского края»</t>
  </si>
  <si>
    <t xml:space="preserve">Подпрограмма « Развитие сельского хозяйства 
в Александровском муниципальном районе Пермского края»
</t>
  </si>
  <si>
    <t xml:space="preserve">Подпрограмма «Устойчивое развитие сельских территорий Александровского муниципального района Пермского края»
</t>
  </si>
  <si>
    <t xml:space="preserve">7. Муниципальная программа
«Экологическая безопасность Александровского муниципального района»
</t>
  </si>
  <si>
    <t xml:space="preserve">Подпрограмма «Участие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 на территории Александровского муниципального района»
</t>
  </si>
  <si>
    <t xml:space="preserve">Подпрограмма «Организация мероприятий межпоселенческого характера по охране окружающей среды на территории Александровского муниципального района»
</t>
  </si>
  <si>
    <t xml:space="preserve">6. Муниципальная программа 
«Управление муниципальными финансами Александровского муниципального района»
</t>
  </si>
  <si>
    <t xml:space="preserve">уточненные показатели за 2015 год </t>
  </si>
  <si>
    <t>фактически исполнено за 2015 год</t>
  </si>
  <si>
    <t>% исполнения за 2015 год</t>
  </si>
  <si>
    <t xml:space="preserve">уточненные показатели за 2016 год </t>
  </si>
  <si>
    <t>фактически исполнено за 2016 год</t>
  </si>
  <si>
    <t>% исполнения за 2016 год</t>
  </si>
  <si>
    <t>Подпрограмма «Развитие межнациональных отношений в Александровском муниципальном районе»</t>
  </si>
  <si>
    <t>10. Ведомственная целевая программа "Создание условий эффективного развития сети организаций культуры в поселениях Александровского муниципального района на 2016-2018 годы"</t>
  </si>
  <si>
    <t>ВСЕГО РАСХОДОВ</t>
  </si>
  <si>
    <t>рост/снижение процента исполнения бюджета за 2016 год по отношению к 2015 году</t>
  </si>
  <si>
    <t>рост/снижение  исполнения бюджета за 2016 год по отношению к 2015 году</t>
  </si>
  <si>
    <t>сравнительный анализ</t>
  </si>
  <si>
    <t>доля расходов бюджета, распределенных по программам и непрограммным мероприятиям</t>
  </si>
  <si>
    <t>Наименование расходов</t>
  </si>
  <si>
    <t>2015 год</t>
  </si>
  <si>
    <t>2016 год</t>
  </si>
  <si>
    <t>Непрограммные мероприятия</t>
  </si>
  <si>
    <t>ВСЕГО по программам (программным мероприятиям)</t>
  </si>
  <si>
    <t xml:space="preserve">Приложение № 5  к Заключению  от 28.04.2017 № 1 </t>
  </si>
  <si>
    <t>Анализ исполнения бюджета Александровского муниципального района по программным и непрограммным мероприятиям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</si>
</sst>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"/>
    <numFmt numFmtId="169" formatCode="#,##0.0"/>
    <numFmt numFmtId="17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8" fontId="39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169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right" vertical="top" wrapText="1"/>
    </xf>
    <xf numFmtId="0" fontId="22" fillId="0" borderId="0" xfId="0" applyFont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H44" sqref="H44"/>
    </sheetView>
  </sheetViews>
  <sheetFormatPr defaultColWidth="9.140625" defaultRowHeight="15"/>
  <cols>
    <col min="1" max="1" width="52.7109375" style="18" customWidth="1"/>
    <col min="2" max="2" width="15.8515625" style="2" customWidth="1"/>
    <col min="3" max="3" width="15.28125" style="2" customWidth="1"/>
    <col min="4" max="4" width="16.00390625" style="2" customWidth="1"/>
    <col min="5" max="5" width="15.28125" style="2" customWidth="1"/>
    <col min="6" max="7" width="15.00390625" style="2" customWidth="1"/>
    <col min="8" max="8" width="20.421875" style="2" customWidth="1"/>
    <col min="9" max="9" width="21.421875" style="2" customWidth="1"/>
    <col min="10" max="10" width="13.28125" style="3" customWidth="1"/>
    <col min="11" max="11" width="11.8515625" style="3" customWidth="1"/>
    <col min="12" max="16384" width="9.140625" style="2" customWidth="1"/>
  </cols>
  <sheetData>
    <row r="1" spans="5:11" ht="32.25" customHeight="1">
      <c r="E1" s="21" t="s">
        <v>49</v>
      </c>
      <c r="F1" s="21"/>
      <c r="G1" s="21"/>
      <c r="H1" s="22"/>
      <c r="I1" s="22"/>
      <c r="J1" s="22"/>
      <c r="K1" s="22"/>
    </row>
    <row r="3" spans="2:9" ht="15">
      <c r="B3" s="32" t="s">
        <v>50</v>
      </c>
      <c r="C3" s="32"/>
      <c r="D3" s="32"/>
      <c r="E3" s="32"/>
      <c r="F3" s="32"/>
      <c r="G3" s="32"/>
      <c r="H3" s="32"/>
      <c r="I3" s="33"/>
    </row>
    <row r="5" spans="1:11" ht="78" customHeight="1">
      <c r="A5" s="25" t="s">
        <v>44</v>
      </c>
      <c r="B5" s="27" t="s">
        <v>45</v>
      </c>
      <c r="C5" s="28"/>
      <c r="D5" s="29"/>
      <c r="E5" s="27" t="s">
        <v>46</v>
      </c>
      <c r="F5" s="28"/>
      <c r="G5" s="29"/>
      <c r="H5" s="30" t="s">
        <v>42</v>
      </c>
      <c r="I5" s="31"/>
      <c r="J5" s="23" t="s">
        <v>43</v>
      </c>
      <c r="K5" s="24"/>
    </row>
    <row r="6" spans="1:11" ht="73.5" customHeight="1">
      <c r="A6" s="26"/>
      <c r="B6" s="13" t="s">
        <v>31</v>
      </c>
      <c r="C6" s="13" t="s">
        <v>32</v>
      </c>
      <c r="D6" s="14" t="s">
        <v>33</v>
      </c>
      <c r="E6" s="13" t="s">
        <v>34</v>
      </c>
      <c r="F6" s="13" t="s">
        <v>35</v>
      </c>
      <c r="G6" s="14" t="s">
        <v>36</v>
      </c>
      <c r="H6" s="15" t="s">
        <v>41</v>
      </c>
      <c r="I6" s="14" t="s">
        <v>40</v>
      </c>
      <c r="J6" s="16" t="s">
        <v>45</v>
      </c>
      <c r="K6" s="16" t="s">
        <v>46</v>
      </c>
    </row>
    <row r="7" spans="1:11" s="1" customFormat="1" ht="75">
      <c r="A7" s="10" t="s">
        <v>7</v>
      </c>
      <c r="B7" s="4">
        <f>B8+B9</f>
        <v>6173.4</v>
      </c>
      <c r="C7" s="4">
        <f>C8+C9</f>
        <v>5708.3</v>
      </c>
      <c r="D7" s="7">
        <f>C7*100/B7</f>
        <v>92.46606408138142</v>
      </c>
      <c r="E7" s="4">
        <f>E8+E9</f>
        <v>216</v>
      </c>
      <c r="F7" s="4">
        <f>F8+F9</f>
        <v>207</v>
      </c>
      <c r="G7" s="4">
        <f>G8+G9</f>
        <v>95.83333333333333</v>
      </c>
      <c r="H7" s="4">
        <f>F7-C7</f>
        <v>-5501.3</v>
      </c>
      <c r="I7" s="4">
        <f>G7-D7</f>
        <v>3.3672692519519103</v>
      </c>
      <c r="J7" s="7">
        <f>B7*100/670374.3</f>
        <v>0.9208885245153341</v>
      </c>
      <c r="K7" s="7">
        <f>E7*100/756077.4</f>
        <v>0.028568503700811584</v>
      </c>
    </row>
    <row r="8" spans="1:11" ht="60">
      <c r="A8" s="9" t="s">
        <v>25</v>
      </c>
      <c r="B8" s="5">
        <v>500</v>
      </c>
      <c r="C8" s="5">
        <v>117.3</v>
      </c>
      <c r="D8" s="8">
        <f>C8*100/B8</f>
        <v>23.46</v>
      </c>
      <c r="E8" s="5">
        <v>216</v>
      </c>
      <c r="F8" s="5">
        <v>207</v>
      </c>
      <c r="G8" s="8">
        <f>F8*100/E8</f>
        <v>95.83333333333333</v>
      </c>
      <c r="H8" s="6"/>
      <c r="I8" s="6"/>
      <c r="J8" s="12"/>
      <c r="K8" s="12"/>
    </row>
    <row r="9" spans="1:11" ht="51" customHeight="1">
      <c r="A9" s="9" t="s">
        <v>26</v>
      </c>
      <c r="B9" s="5">
        <v>5673.4</v>
      </c>
      <c r="C9" s="5">
        <v>5591</v>
      </c>
      <c r="D9" s="8">
        <f aca="true" t="shared" si="0" ref="D9:D42">C9*100/B9</f>
        <v>98.54760813621462</v>
      </c>
      <c r="E9" s="5">
        <v>0</v>
      </c>
      <c r="F9" s="5">
        <v>0</v>
      </c>
      <c r="G9" s="8"/>
      <c r="H9" s="6"/>
      <c r="I9" s="6"/>
      <c r="J9" s="12"/>
      <c r="K9" s="12"/>
    </row>
    <row r="10" spans="1:11" s="1" customFormat="1" ht="78.75">
      <c r="A10" s="19" t="s">
        <v>8</v>
      </c>
      <c r="B10" s="4">
        <f>B11+B12</f>
        <v>250.1</v>
      </c>
      <c r="C10" s="4">
        <f>C11+C12</f>
        <v>250.1</v>
      </c>
      <c r="D10" s="7">
        <f t="shared" si="0"/>
        <v>100</v>
      </c>
      <c r="E10" s="4">
        <f>E11+E12</f>
        <v>11.5</v>
      </c>
      <c r="F10" s="4">
        <f>F11+F12</f>
        <v>11.5</v>
      </c>
      <c r="G10" s="7">
        <f aca="true" t="shared" si="1" ref="G10:G38">F10*100/E10</f>
        <v>100</v>
      </c>
      <c r="H10" s="4">
        <f>F10-C10</f>
        <v>-238.6</v>
      </c>
      <c r="I10" s="4">
        <f>G10-D10</f>
        <v>0</v>
      </c>
      <c r="J10" s="7">
        <f>B10*100/670374.3</f>
        <v>0.03730751611450498</v>
      </c>
      <c r="K10" s="7">
        <f>E10*100/756077.4</f>
        <v>0.0015210082988858019</v>
      </c>
    </row>
    <row r="11" spans="1:11" ht="63">
      <c r="A11" s="20" t="s">
        <v>23</v>
      </c>
      <c r="B11" s="5">
        <v>230.1</v>
      </c>
      <c r="C11" s="5">
        <v>230.1</v>
      </c>
      <c r="D11" s="8">
        <f t="shared" si="0"/>
        <v>100</v>
      </c>
      <c r="E11" s="5">
        <v>0</v>
      </c>
      <c r="F11" s="5">
        <v>0</v>
      </c>
      <c r="G11" s="8"/>
      <c r="H11" s="6"/>
      <c r="I11" s="6"/>
      <c r="J11" s="12"/>
      <c r="K11" s="12"/>
    </row>
    <row r="12" spans="1:11" ht="60">
      <c r="A12" s="9" t="s">
        <v>24</v>
      </c>
      <c r="B12" s="5">
        <v>20</v>
      </c>
      <c r="C12" s="5">
        <v>20</v>
      </c>
      <c r="D12" s="8">
        <f t="shared" si="0"/>
        <v>100</v>
      </c>
      <c r="E12" s="5">
        <v>11.5</v>
      </c>
      <c r="F12" s="5">
        <v>11.5</v>
      </c>
      <c r="G12" s="8">
        <f t="shared" si="1"/>
        <v>100</v>
      </c>
      <c r="H12" s="6"/>
      <c r="I12" s="6"/>
      <c r="J12" s="12"/>
      <c r="K12" s="12"/>
    </row>
    <row r="13" spans="1:11" s="1" customFormat="1" ht="60">
      <c r="A13" s="10" t="s">
        <v>9</v>
      </c>
      <c r="B13" s="4">
        <f>B14+B15+B16+B17</f>
        <v>3162.6</v>
      </c>
      <c r="C13" s="4">
        <f>C14+C15+C16+C17</f>
        <v>2598.9</v>
      </c>
      <c r="D13" s="7">
        <f t="shared" si="0"/>
        <v>82.17605767406565</v>
      </c>
      <c r="E13" s="4">
        <f>E14+E15+E16+E17</f>
        <v>3468.8</v>
      </c>
      <c r="F13" s="4">
        <f>F14+F15+F16+F17</f>
        <v>3203.1</v>
      </c>
      <c r="G13" s="7">
        <f t="shared" si="1"/>
        <v>92.3402905904059</v>
      </c>
      <c r="H13" s="4">
        <f>F13-C13</f>
        <v>604.1999999999998</v>
      </c>
      <c r="I13" s="4">
        <f>G13-D13</f>
        <v>10.164232916340254</v>
      </c>
      <c r="J13" s="7">
        <f>B13*100/670374.3</f>
        <v>0.47176629533679915</v>
      </c>
      <c r="K13" s="7">
        <f>E13*100/756077.4</f>
        <v>0.45878900758044083</v>
      </c>
    </row>
    <row r="14" spans="1:11" ht="60">
      <c r="A14" s="9" t="s">
        <v>10</v>
      </c>
      <c r="B14" s="5">
        <v>2827.6</v>
      </c>
      <c r="C14" s="5">
        <v>2500.9</v>
      </c>
      <c r="D14" s="8">
        <f t="shared" si="0"/>
        <v>88.44603197057576</v>
      </c>
      <c r="E14" s="5">
        <v>3133.8</v>
      </c>
      <c r="F14" s="5">
        <v>2933.7</v>
      </c>
      <c r="G14" s="8">
        <f t="shared" si="1"/>
        <v>93.61478077733103</v>
      </c>
      <c r="H14" s="6"/>
      <c r="I14" s="6"/>
      <c r="J14" s="12"/>
      <c r="K14" s="12"/>
    </row>
    <row r="15" spans="1:11" ht="75">
      <c r="A15" s="9" t="s">
        <v>11</v>
      </c>
      <c r="B15" s="5">
        <v>320</v>
      </c>
      <c r="C15" s="5">
        <v>83</v>
      </c>
      <c r="D15" s="8">
        <f t="shared" si="0"/>
        <v>25.9375</v>
      </c>
      <c r="E15" s="5">
        <v>320</v>
      </c>
      <c r="F15" s="5">
        <v>254.4</v>
      </c>
      <c r="G15" s="8">
        <f t="shared" si="1"/>
        <v>79.5</v>
      </c>
      <c r="H15" s="6"/>
      <c r="I15" s="6"/>
      <c r="J15" s="12"/>
      <c r="K15" s="12"/>
    </row>
    <row r="16" spans="1:11" ht="45">
      <c r="A16" s="9" t="s">
        <v>37</v>
      </c>
      <c r="B16" s="5">
        <v>15</v>
      </c>
      <c r="C16" s="5">
        <v>15</v>
      </c>
      <c r="D16" s="8">
        <f t="shared" si="0"/>
        <v>100</v>
      </c>
      <c r="E16" s="5">
        <v>15</v>
      </c>
      <c r="F16" s="5">
        <v>15</v>
      </c>
      <c r="G16" s="8"/>
      <c r="H16" s="6"/>
      <c r="I16" s="6"/>
      <c r="J16" s="12"/>
      <c r="K16" s="12"/>
    </row>
    <row r="17" spans="1:11" ht="30">
      <c r="A17" s="9" t="s">
        <v>12</v>
      </c>
      <c r="B17" s="5">
        <v>0</v>
      </c>
      <c r="C17" s="5">
        <v>0</v>
      </c>
      <c r="D17" s="8"/>
      <c r="E17" s="5">
        <v>0</v>
      </c>
      <c r="F17" s="5">
        <v>0</v>
      </c>
      <c r="G17" s="8"/>
      <c r="H17" s="6"/>
      <c r="I17" s="6"/>
      <c r="J17" s="12"/>
      <c r="K17" s="12"/>
    </row>
    <row r="18" spans="1:11" s="1" customFormat="1" ht="75">
      <c r="A18" s="10" t="s">
        <v>0</v>
      </c>
      <c r="B18" s="7">
        <f>B19+B20</f>
        <v>5790.200000000001</v>
      </c>
      <c r="C18" s="7">
        <f>C19+C20</f>
        <v>5677.5</v>
      </c>
      <c r="D18" s="7">
        <f t="shared" si="0"/>
        <v>98.05360782010983</v>
      </c>
      <c r="E18" s="4">
        <f>E19+E20</f>
        <v>8649.2</v>
      </c>
      <c r="F18" s="4">
        <f>F19+F20</f>
        <v>4577.3</v>
      </c>
      <c r="G18" s="7">
        <f t="shared" si="1"/>
        <v>52.92165749433473</v>
      </c>
      <c r="H18" s="4">
        <f>F18-C18</f>
        <v>-1100.1999999999998</v>
      </c>
      <c r="I18" s="4">
        <f>G18-D18</f>
        <v>-45.1319503257751</v>
      </c>
      <c r="J18" s="7">
        <f>B18*100/670374.3</f>
        <v>0.8637264286533659</v>
      </c>
      <c r="K18" s="7">
        <f>E18*100/756077.4</f>
        <v>1.1439569546715722</v>
      </c>
    </row>
    <row r="19" spans="1:11" ht="45">
      <c r="A19" s="9" t="s">
        <v>13</v>
      </c>
      <c r="B19" s="5">
        <v>2137.4</v>
      </c>
      <c r="C19" s="5">
        <v>2061.7</v>
      </c>
      <c r="D19" s="8">
        <f t="shared" si="0"/>
        <v>96.45831383924393</v>
      </c>
      <c r="E19" s="5">
        <v>2612.9</v>
      </c>
      <c r="F19" s="5">
        <v>2484.3</v>
      </c>
      <c r="G19" s="8">
        <f t="shared" si="1"/>
        <v>95.07826552872288</v>
      </c>
      <c r="H19" s="6"/>
      <c r="I19" s="6"/>
      <c r="J19" s="12"/>
      <c r="K19" s="12"/>
    </row>
    <row r="20" spans="1:11" ht="48" customHeight="1">
      <c r="A20" s="9" t="s">
        <v>14</v>
      </c>
      <c r="B20" s="8">
        <v>3652.8</v>
      </c>
      <c r="C20" s="5">
        <v>3615.8</v>
      </c>
      <c r="D20" s="8">
        <f t="shared" si="0"/>
        <v>98.98707840560665</v>
      </c>
      <c r="E20" s="5">
        <v>6036.3</v>
      </c>
      <c r="F20" s="5">
        <v>2093</v>
      </c>
      <c r="G20" s="8">
        <f t="shared" si="1"/>
        <v>34.67355830558454</v>
      </c>
      <c r="H20" s="6"/>
      <c r="I20" s="6"/>
      <c r="J20" s="12"/>
      <c r="K20" s="12"/>
    </row>
    <row r="21" spans="1:11" s="1" customFormat="1" ht="60">
      <c r="A21" s="10" t="s">
        <v>15</v>
      </c>
      <c r="B21" s="4">
        <f>B22+B23</f>
        <v>45035.799999999996</v>
      </c>
      <c r="C21" s="4">
        <f>C22+C23</f>
        <v>39535.299999999996</v>
      </c>
      <c r="D21" s="7">
        <f t="shared" si="0"/>
        <v>87.78638327730383</v>
      </c>
      <c r="E21" s="4">
        <f>E22+E23</f>
        <v>45284.700000000004</v>
      </c>
      <c r="F21" s="4">
        <f>F22+F23</f>
        <v>42081</v>
      </c>
      <c r="G21" s="7">
        <f t="shared" si="1"/>
        <v>92.92542514359154</v>
      </c>
      <c r="H21" s="4">
        <f>F21-C21</f>
        <v>2545.7000000000044</v>
      </c>
      <c r="I21" s="4">
        <f>G21-D21</f>
        <v>5.139041866287712</v>
      </c>
      <c r="J21" s="7">
        <f>B21*100/670374.3</f>
        <v>6.718008133665029</v>
      </c>
      <c r="K21" s="7">
        <f>E21*100/756077.4</f>
        <v>5.9894264793525105</v>
      </c>
    </row>
    <row r="22" spans="1:11" ht="45">
      <c r="A22" s="9" t="s">
        <v>16</v>
      </c>
      <c r="B22" s="11">
        <v>40430.1</v>
      </c>
      <c r="C22" s="11">
        <v>37727.1</v>
      </c>
      <c r="D22" s="8">
        <f t="shared" si="0"/>
        <v>93.31438705321035</v>
      </c>
      <c r="E22" s="5">
        <v>42863.3</v>
      </c>
      <c r="F22" s="5">
        <v>39916.8</v>
      </c>
      <c r="G22" s="8">
        <f t="shared" si="1"/>
        <v>93.12582092372729</v>
      </c>
      <c r="H22" s="6"/>
      <c r="I22" s="6"/>
      <c r="J22" s="12"/>
      <c r="K22" s="12"/>
    </row>
    <row r="23" spans="1:11" ht="60">
      <c r="A23" s="9" t="s">
        <v>17</v>
      </c>
      <c r="B23" s="11">
        <v>4605.7</v>
      </c>
      <c r="C23" s="11">
        <v>1808.2</v>
      </c>
      <c r="D23" s="8">
        <f t="shared" si="0"/>
        <v>39.260047332653016</v>
      </c>
      <c r="E23" s="5">
        <v>2421.4</v>
      </c>
      <c r="F23" s="5">
        <v>2164.2</v>
      </c>
      <c r="G23" s="8">
        <f t="shared" si="1"/>
        <v>89.37804575865201</v>
      </c>
      <c r="H23" s="6"/>
      <c r="I23" s="6"/>
      <c r="J23" s="12"/>
      <c r="K23" s="12"/>
    </row>
    <row r="24" spans="1:11" s="1" customFormat="1" ht="48" customHeight="1">
      <c r="A24" s="10" t="s">
        <v>30</v>
      </c>
      <c r="B24" s="4">
        <f>B25+B26+B27+B28</f>
        <v>43453</v>
      </c>
      <c r="C24" s="4">
        <f>C25+C26+C27+C28</f>
        <v>43452.8</v>
      </c>
      <c r="D24" s="7">
        <f t="shared" si="0"/>
        <v>99.99953973258464</v>
      </c>
      <c r="E24" s="4">
        <f>E25+E26+E27+E28</f>
        <v>54350</v>
      </c>
      <c r="F24" s="4">
        <f>F25+F26+F27+F28</f>
        <v>54345.700000000004</v>
      </c>
      <c r="G24" s="7">
        <f t="shared" si="1"/>
        <v>99.99208831646735</v>
      </c>
      <c r="H24" s="4">
        <f>F24-C24</f>
        <v>10892.900000000001</v>
      </c>
      <c r="I24" s="4">
        <f>G24-D24</f>
        <v>-0.007451416117291387</v>
      </c>
      <c r="J24" s="7">
        <f>B24*100/670374.3</f>
        <v>6.48190123040218</v>
      </c>
      <c r="K24" s="7">
        <f>E24*100/756077.4</f>
        <v>7.188417482125507</v>
      </c>
    </row>
    <row r="25" spans="1:11" s="3" customFormat="1" ht="36.75" customHeight="1">
      <c r="A25" s="17" t="s">
        <v>1</v>
      </c>
      <c r="B25" s="6">
        <v>0</v>
      </c>
      <c r="C25" s="6">
        <v>0</v>
      </c>
      <c r="D25" s="8"/>
      <c r="E25" s="6">
        <v>0</v>
      </c>
      <c r="F25" s="6">
        <v>0</v>
      </c>
      <c r="G25" s="8"/>
      <c r="H25" s="6"/>
      <c r="I25" s="6"/>
      <c r="J25" s="12"/>
      <c r="K25" s="12"/>
    </row>
    <row r="26" spans="1:11" s="3" customFormat="1" ht="34.5" customHeight="1">
      <c r="A26" s="17" t="s">
        <v>2</v>
      </c>
      <c r="B26" s="6">
        <v>36407.8</v>
      </c>
      <c r="C26" s="6">
        <v>36407.8</v>
      </c>
      <c r="D26" s="8">
        <f t="shared" si="0"/>
        <v>100</v>
      </c>
      <c r="E26" s="6">
        <v>46359.8</v>
      </c>
      <c r="F26" s="6">
        <v>46359.8</v>
      </c>
      <c r="G26" s="8">
        <f t="shared" si="1"/>
        <v>100</v>
      </c>
      <c r="H26" s="6"/>
      <c r="I26" s="6"/>
      <c r="J26" s="12"/>
      <c r="K26" s="12"/>
    </row>
    <row r="27" spans="1:11" s="3" customFormat="1" ht="35.25" customHeight="1">
      <c r="A27" s="17" t="s">
        <v>3</v>
      </c>
      <c r="B27" s="6">
        <v>7045.2</v>
      </c>
      <c r="C27" s="6">
        <v>7045</v>
      </c>
      <c r="D27" s="8">
        <f t="shared" si="0"/>
        <v>99.99716118775905</v>
      </c>
      <c r="E27" s="6">
        <v>6929.2</v>
      </c>
      <c r="F27" s="6">
        <v>6929.1</v>
      </c>
      <c r="G27" s="8">
        <f t="shared" si="1"/>
        <v>99.99855683195752</v>
      </c>
      <c r="H27" s="6"/>
      <c r="I27" s="6"/>
      <c r="J27" s="12"/>
      <c r="K27" s="12"/>
    </row>
    <row r="28" spans="1:11" s="3" customFormat="1" ht="30">
      <c r="A28" s="9" t="s">
        <v>21</v>
      </c>
      <c r="B28" s="6">
        <v>0</v>
      </c>
      <c r="C28" s="6">
        <v>0</v>
      </c>
      <c r="D28" s="8"/>
      <c r="E28" s="6">
        <v>1061</v>
      </c>
      <c r="F28" s="6">
        <v>1056.8</v>
      </c>
      <c r="G28" s="8">
        <f t="shared" si="1"/>
        <v>99.60414703110273</v>
      </c>
      <c r="H28" s="6"/>
      <c r="I28" s="6"/>
      <c r="J28" s="12"/>
      <c r="K28" s="12"/>
    </row>
    <row r="29" spans="1:11" s="1" customFormat="1" ht="48" customHeight="1">
      <c r="A29" s="10" t="s">
        <v>27</v>
      </c>
      <c r="B29" s="4">
        <f>B30+B31</f>
        <v>643</v>
      </c>
      <c r="C29" s="4">
        <f>C30+C31</f>
        <v>494.4</v>
      </c>
      <c r="D29" s="7">
        <f t="shared" si="0"/>
        <v>76.8895800933126</v>
      </c>
      <c r="E29" s="4">
        <f>E30+E31</f>
        <v>1336</v>
      </c>
      <c r="F29" s="4">
        <f>F30+F31</f>
        <v>823.6</v>
      </c>
      <c r="G29" s="7">
        <f t="shared" si="1"/>
        <v>61.64670658682635</v>
      </c>
      <c r="H29" s="4">
        <f>F29-C29</f>
        <v>329.20000000000005</v>
      </c>
      <c r="I29" s="4">
        <f>G29-D29</f>
        <v>-15.242873506486255</v>
      </c>
      <c r="J29" s="7">
        <f>B29*100/670374.3</f>
        <v>0.09591656482057859</v>
      </c>
      <c r="K29" s="7">
        <f>E29*100/756077.4</f>
        <v>0.17670148585316794</v>
      </c>
    </row>
    <row r="30" spans="1:11" s="3" customFormat="1" ht="96.75" customHeight="1">
      <c r="A30" s="9" t="s">
        <v>28</v>
      </c>
      <c r="B30" s="6">
        <v>468</v>
      </c>
      <c r="C30" s="6">
        <v>323.9</v>
      </c>
      <c r="D30" s="8">
        <f t="shared" si="0"/>
        <v>69.2094017094017</v>
      </c>
      <c r="E30" s="6">
        <v>868</v>
      </c>
      <c r="F30" s="6">
        <v>355.6</v>
      </c>
      <c r="G30" s="8">
        <f t="shared" si="1"/>
        <v>40.96774193548387</v>
      </c>
      <c r="H30" s="6"/>
      <c r="I30" s="6"/>
      <c r="J30" s="12"/>
      <c r="K30" s="12"/>
    </row>
    <row r="31" spans="1:11" s="3" customFormat="1" ht="75">
      <c r="A31" s="9" t="s">
        <v>29</v>
      </c>
      <c r="B31" s="6">
        <v>175</v>
      </c>
      <c r="C31" s="6">
        <v>170.5</v>
      </c>
      <c r="D31" s="8">
        <f t="shared" si="0"/>
        <v>97.42857142857143</v>
      </c>
      <c r="E31" s="6">
        <v>468</v>
      </c>
      <c r="F31" s="6">
        <v>468</v>
      </c>
      <c r="G31" s="8">
        <f t="shared" si="1"/>
        <v>100</v>
      </c>
      <c r="H31" s="6"/>
      <c r="I31" s="6"/>
      <c r="J31" s="12"/>
      <c r="K31" s="12"/>
    </row>
    <row r="32" spans="1:11" s="1" customFormat="1" ht="51" customHeight="1">
      <c r="A32" s="10" t="s">
        <v>18</v>
      </c>
      <c r="B32" s="4">
        <f>B33+B34</f>
        <v>32.5</v>
      </c>
      <c r="C32" s="4">
        <f>C33+C34</f>
        <v>32.3</v>
      </c>
      <c r="D32" s="7">
        <f t="shared" si="0"/>
        <v>99.38461538461537</v>
      </c>
      <c r="E32" s="4">
        <f>E33+E34</f>
        <v>45</v>
      </c>
      <c r="F32" s="4">
        <f>F33+F34</f>
        <v>45</v>
      </c>
      <c r="G32" s="7">
        <f t="shared" si="1"/>
        <v>100</v>
      </c>
      <c r="H32" s="4">
        <f>F32-C32</f>
        <v>12.700000000000003</v>
      </c>
      <c r="I32" s="4">
        <f>G32-D32</f>
        <v>0.6153846153846274</v>
      </c>
      <c r="J32" s="7">
        <f>B32*100/670374.3</f>
        <v>0.004848037879733754</v>
      </c>
      <c r="K32" s="7">
        <f>E32*100/756077.4</f>
        <v>0.005951771604335746</v>
      </c>
    </row>
    <row r="33" spans="1:11" s="3" customFormat="1" ht="45">
      <c r="A33" s="9" t="s">
        <v>19</v>
      </c>
      <c r="B33" s="6">
        <v>25</v>
      </c>
      <c r="C33" s="6">
        <v>24.8</v>
      </c>
      <c r="D33" s="8">
        <f t="shared" si="0"/>
        <v>99.2</v>
      </c>
      <c r="E33" s="6">
        <v>45</v>
      </c>
      <c r="F33" s="6">
        <v>45</v>
      </c>
      <c r="G33" s="8">
        <f t="shared" si="1"/>
        <v>100</v>
      </c>
      <c r="H33" s="6"/>
      <c r="I33" s="6"/>
      <c r="J33" s="12"/>
      <c r="K33" s="12"/>
    </row>
    <row r="34" spans="1:11" s="3" customFormat="1" ht="45">
      <c r="A34" s="9" t="s">
        <v>20</v>
      </c>
      <c r="B34" s="6">
        <v>7.5</v>
      </c>
      <c r="C34" s="6">
        <v>7.5</v>
      </c>
      <c r="D34" s="8">
        <f t="shared" si="0"/>
        <v>100</v>
      </c>
      <c r="E34" s="6">
        <v>0</v>
      </c>
      <c r="F34" s="6">
        <v>0</v>
      </c>
      <c r="G34" s="8"/>
      <c r="H34" s="6"/>
      <c r="I34" s="6"/>
      <c r="J34" s="12"/>
      <c r="K34" s="12"/>
    </row>
    <row r="35" spans="1:11" s="1" customFormat="1" ht="68.25" customHeight="1">
      <c r="A35" s="10" t="s">
        <v>22</v>
      </c>
      <c r="B35" s="4">
        <f>B36+B37+B38</f>
        <v>8018.200000000001</v>
      </c>
      <c r="C35" s="4">
        <f>C36+C37+C38</f>
        <v>7122.1</v>
      </c>
      <c r="D35" s="7">
        <f t="shared" si="0"/>
        <v>88.82417500187074</v>
      </c>
      <c r="E35" s="4">
        <f>E36+E37+E38</f>
        <v>15666.6</v>
      </c>
      <c r="F35" s="4">
        <f>F36+F37+F38</f>
        <v>15432.900000000001</v>
      </c>
      <c r="G35" s="7">
        <f t="shared" si="1"/>
        <v>98.5082915246448</v>
      </c>
      <c r="H35" s="4">
        <f>F35-C35</f>
        <v>8310.800000000001</v>
      </c>
      <c r="I35" s="4">
        <f>G35-D35</f>
        <v>9.684116522774062</v>
      </c>
      <c r="J35" s="7">
        <f>B35*100/670374.3</f>
        <v>1.196078071608652</v>
      </c>
      <c r="K35" s="7">
        <f>E35*100/756077.4</f>
        <v>2.072089444810809</v>
      </c>
    </row>
    <row r="36" spans="1:11" s="3" customFormat="1" ht="45">
      <c r="A36" s="9" t="s">
        <v>4</v>
      </c>
      <c r="B36" s="6">
        <v>1936.1</v>
      </c>
      <c r="C36" s="6">
        <v>1764.3</v>
      </c>
      <c r="D36" s="8">
        <f t="shared" si="0"/>
        <v>91.1264914002376</v>
      </c>
      <c r="E36" s="6">
        <v>6577.4</v>
      </c>
      <c r="F36" s="6">
        <v>6567.4</v>
      </c>
      <c r="G36" s="8">
        <f t="shared" si="1"/>
        <v>99.84796424118953</v>
      </c>
      <c r="H36" s="6"/>
      <c r="I36" s="6"/>
      <c r="J36" s="12"/>
      <c r="K36" s="12"/>
    </row>
    <row r="37" spans="1:11" s="3" customFormat="1" ht="90">
      <c r="A37" s="9" t="s">
        <v>5</v>
      </c>
      <c r="B37" s="6"/>
      <c r="C37" s="6"/>
      <c r="D37" s="8"/>
      <c r="E37" s="6">
        <v>3744.8</v>
      </c>
      <c r="F37" s="6">
        <v>3744.8</v>
      </c>
      <c r="G37" s="8">
        <f t="shared" si="1"/>
        <v>100</v>
      </c>
      <c r="H37" s="6"/>
      <c r="I37" s="6"/>
      <c r="J37" s="12"/>
      <c r="K37" s="12"/>
    </row>
    <row r="38" spans="1:11" s="3" customFormat="1" ht="52.5" customHeight="1">
      <c r="A38" s="9" t="s">
        <v>6</v>
      </c>
      <c r="B38" s="6">
        <v>6082.1</v>
      </c>
      <c r="C38" s="6">
        <v>5357.8</v>
      </c>
      <c r="D38" s="8">
        <f t="shared" si="0"/>
        <v>88.09128426037059</v>
      </c>
      <c r="E38" s="6">
        <v>5344.4</v>
      </c>
      <c r="F38" s="6">
        <v>5120.7</v>
      </c>
      <c r="G38" s="8">
        <f t="shared" si="1"/>
        <v>95.81431030611482</v>
      </c>
      <c r="H38" s="6"/>
      <c r="I38" s="6"/>
      <c r="J38" s="12"/>
      <c r="K38" s="12"/>
    </row>
    <row r="39" spans="1:11" s="1" customFormat="1" ht="60">
      <c r="A39" s="10" t="s">
        <v>38</v>
      </c>
      <c r="B39" s="4"/>
      <c r="C39" s="4"/>
      <c r="D39" s="7"/>
      <c r="E39" s="4">
        <v>400</v>
      </c>
      <c r="F39" s="4">
        <v>400</v>
      </c>
      <c r="G39" s="7">
        <f>F39*100/E39</f>
        <v>100</v>
      </c>
      <c r="H39" s="4">
        <f>F39-C39</f>
        <v>400</v>
      </c>
      <c r="I39" s="4">
        <f>G39-D39</f>
        <v>100</v>
      </c>
      <c r="J39" s="7">
        <f>B39*100/670374.3</f>
        <v>0</v>
      </c>
      <c r="K39" s="7">
        <f>E39*100/756077.4</f>
        <v>0.052904636482984414</v>
      </c>
    </row>
    <row r="40" spans="1:11" s="1" customFormat="1" ht="15">
      <c r="A40" s="10" t="s">
        <v>47</v>
      </c>
      <c r="B40" s="4">
        <v>557815.5</v>
      </c>
      <c r="C40" s="4">
        <v>532778.7</v>
      </c>
      <c r="D40" s="7">
        <f t="shared" si="0"/>
        <v>95.51163422314366</v>
      </c>
      <c r="E40" s="4">
        <v>626649.6</v>
      </c>
      <c r="F40" s="4">
        <v>599728.6</v>
      </c>
      <c r="G40" s="7">
        <f>F40*100/E40</f>
        <v>95.70397874665524</v>
      </c>
      <c r="H40" s="4">
        <f>F40-C40</f>
        <v>66949.90000000002</v>
      </c>
      <c r="I40" s="4">
        <f>G40-D40</f>
        <v>0.19234452351157927</v>
      </c>
      <c r="J40" s="7">
        <f>B40*100/670374.3</f>
        <v>83.20955919700381</v>
      </c>
      <c r="K40" s="7">
        <f>E40*100/756077.4</f>
        <v>82.88167322551897</v>
      </c>
    </row>
    <row r="41" spans="1:11" s="1" customFormat="1" ht="30">
      <c r="A41" s="10" t="s">
        <v>48</v>
      </c>
      <c r="B41" s="4">
        <f>B7+B10+B13+B18+B21+B24+B29+B32+B35+B39</f>
        <v>112558.8</v>
      </c>
      <c r="C41" s="4">
        <f>C7+C10+C13+C18+C21+C24+C29+C32+C35+C39</f>
        <v>104871.7</v>
      </c>
      <c r="D41" s="7">
        <f t="shared" si="0"/>
        <v>93.17059172627995</v>
      </c>
      <c r="E41" s="4">
        <f>E7+E10+E13+E18+E21+E24+E29+E32+E35+E39</f>
        <v>129427.80000000002</v>
      </c>
      <c r="F41" s="4">
        <f>F7+F10+F13+F18+F21+F24+F29+F32+F35+F39</f>
        <v>121127.1</v>
      </c>
      <c r="G41" s="7">
        <f>F41*100/E41</f>
        <v>93.58661740367988</v>
      </c>
      <c r="H41" s="4">
        <f>F41-C41</f>
        <v>16255.400000000009</v>
      </c>
      <c r="I41" s="4">
        <f>G41-D41</f>
        <v>0.41602567739992935</v>
      </c>
      <c r="J41" s="7">
        <f>B41*100/670374.3</f>
        <v>16.790440802996176</v>
      </c>
      <c r="K41" s="7">
        <f>E41*100/756077.4</f>
        <v>17.118326774481027</v>
      </c>
    </row>
    <row r="42" spans="1:11" s="1" customFormat="1" ht="15">
      <c r="A42" s="10" t="s">
        <v>39</v>
      </c>
      <c r="B42" s="4">
        <f>B40+B41</f>
        <v>670374.3</v>
      </c>
      <c r="C42" s="4">
        <f>C40+C41</f>
        <v>637650.3999999999</v>
      </c>
      <c r="D42" s="7">
        <f t="shared" si="0"/>
        <v>95.11856286853477</v>
      </c>
      <c r="E42" s="4">
        <f>E40+E41</f>
        <v>756077.4</v>
      </c>
      <c r="F42" s="4">
        <f>F40+F41</f>
        <v>720855.7</v>
      </c>
      <c r="G42" s="7">
        <f>F42*100/E42</f>
        <v>95.34152191296816</v>
      </c>
      <c r="H42" s="4">
        <f>F42-C42</f>
        <v>83205.30000000005</v>
      </c>
      <c r="I42" s="4">
        <f>G42-D42</f>
        <v>0.2229590444333951</v>
      </c>
      <c r="J42" s="7">
        <f>B42*100/670374.3</f>
        <v>100</v>
      </c>
      <c r="K42" s="7">
        <f>E42*100/756077.4</f>
        <v>100</v>
      </c>
    </row>
  </sheetData>
  <sheetProtection/>
  <mergeCells count="7">
    <mergeCell ref="E1:K1"/>
    <mergeCell ref="J5:K5"/>
    <mergeCell ref="A5:A6"/>
    <mergeCell ref="B5:D5"/>
    <mergeCell ref="E5:G5"/>
    <mergeCell ref="H5:I5"/>
    <mergeCell ref="B3:I3"/>
  </mergeCells>
  <printOptions/>
  <pageMargins left="0.31496062992125984" right="0.31496062992125984" top="0.9448818897637796" bottom="0.15748031496062992" header="0.31496062992125984" footer="0.31496062992125984"/>
  <pageSetup fitToHeight="5" fitToWidth="1" horizontalDpi="600" verticalDpi="600" orientation="landscape" paperSize="9" scale="59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2016-11-21T07:37:45Z</cp:lastPrinted>
  <dcterms:created xsi:type="dcterms:W3CDTF">2014-11-19T06:10:19Z</dcterms:created>
  <dcterms:modified xsi:type="dcterms:W3CDTF">2017-04-28T05:42:34Z</dcterms:modified>
  <cp:category/>
  <cp:version/>
  <cp:contentType/>
  <cp:contentStatus/>
</cp:coreProperties>
</file>