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<sst xmlns="http://schemas.openxmlformats.org/spreadsheetml/2006/main" count="226" uniqueCount="164">
  <si>
    <t>учреждение</t>
  </si>
  <si>
    <t>стоимость услуги</t>
  </si>
  <si>
    <t>МБДОУ "Детский сад № 1"</t>
  </si>
  <si>
    <t xml:space="preserve">128 </t>
  </si>
  <si>
    <t>МБДОУ "Детский сад № 2"</t>
  </si>
  <si>
    <t>160</t>
  </si>
  <si>
    <t>0,0</t>
  </si>
  <si>
    <t>МБДОУ "Детский сад № 4"</t>
  </si>
  <si>
    <t>МБДОУ "Детский сад № 6"</t>
  </si>
  <si>
    <t xml:space="preserve">качественные показатели ("+"-в полном объеме; "-" - не в полном объеме </t>
  </si>
  <si>
    <t>-</t>
  </si>
  <si>
    <t>+</t>
  </si>
  <si>
    <t>МБДОУ "Детский сад № 6" п.Яйва</t>
  </si>
  <si>
    <t xml:space="preserve">МБДОУ "Детский сад № 7" </t>
  </si>
  <si>
    <t xml:space="preserve">МБДОУ "Детский сад № 8" </t>
  </si>
  <si>
    <t>согласно Постановлениям администрации АМР и заключенными соглашениям</t>
  </si>
  <si>
    <t xml:space="preserve">МБДОУ "Детский сад № 15" </t>
  </si>
  <si>
    <t xml:space="preserve">МБДОУ "Детский сад № 16" </t>
  </si>
  <si>
    <t xml:space="preserve">МБДОУ "Детский сад № 18" </t>
  </si>
  <si>
    <t xml:space="preserve">МБДОУ "Детский сад № 19" </t>
  </si>
  <si>
    <t xml:space="preserve">МБДОУ "Детский сад № 20" </t>
  </si>
  <si>
    <t xml:space="preserve">МБДОУ "Детский сад № 21" </t>
  </si>
  <si>
    <t xml:space="preserve">МБДОУ "Детский сад № 23" </t>
  </si>
  <si>
    <t xml:space="preserve">МБДОУ "Детский сад № 29" </t>
  </si>
  <si>
    <t xml:space="preserve">МБДОУ "Детский сад № 30" </t>
  </si>
  <si>
    <t>МБОУ ДПОВ "ЦИТО"</t>
  </si>
  <si>
    <t xml:space="preserve">МБОУ ДОД "ДШИ"   </t>
  </si>
  <si>
    <t>МБОУ ДОД "ДМШ" п.Яйва</t>
  </si>
  <si>
    <t>315</t>
  </si>
  <si>
    <t>МБОУ ДОД "СТТД"</t>
  </si>
  <si>
    <t>335</t>
  </si>
  <si>
    <t>МБОУДОД "ДЮСШ"</t>
  </si>
  <si>
    <t>МБУ ДОД "ДДЮ "Импульс"</t>
  </si>
  <si>
    <t>392</t>
  </si>
  <si>
    <t>МБОУ ДОД "ЦДЮТЭ "Кальцит"</t>
  </si>
  <si>
    <t>340</t>
  </si>
  <si>
    <t>МБОУ ДОД "ДЮН"</t>
  </si>
  <si>
    <t>345</t>
  </si>
  <si>
    <t>МБОУ ДОД "ДДТ"</t>
  </si>
  <si>
    <t>МБОУ ДОД "ДДТ "Юность"</t>
  </si>
  <si>
    <t>МБОУ "БСОШ № 1"</t>
  </si>
  <si>
    <t>МБОУ "Гимназия"</t>
  </si>
  <si>
    <t>МБОУ "СОШ № 6"</t>
  </si>
  <si>
    <t>МБОУ "В(с)ОШ"</t>
  </si>
  <si>
    <t>8239,88</t>
  </si>
  <si>
    <t>МБОУ "СОШ № 3"</t>
  </si>
  <si>
    <t>МБОУ "СОШ № 33"</t>
  </si>
  <si>
    <t>МБОУ "ООШ № 7"</t>
  </si>
  <si>
    <t>МБОУ "ООШ № 8"</t>
  </si>
  <si>
    <t>МБОУ "ООШ № 9"</t>
  </si>
  <si>
    <t>школы</t>
  </si>
  <si>
    <t>всего</t>
  </si>
  <si>
    <t>в т.ч. из краевого бюджета</t>
  </si>
  <si>
    <t>в т.ч. из бюджета района</t>
  </si>
  <si>
    <t xml:space="preserve">всего  </t>
  </si>
  <si>
    <t>итого  в т.ч.</t>
  </si>
  <si>
    <t>детские сады</t>
  </si>
  <si>
    <t>учреждения дополнительного образования детей</t>
  </si>
  <si>
    <t>ЦИТО</t>
  </si>
  <si>
    <t>в т.ч. сумма по коду субсидии 075001356 (см.Прим)</t>
  </si>
  <si>
    <t>в т.ч. сумма по коду субсидии 075001350, 075001351, 075001352, 075001353 (см.Прим)</t>
  </si>
  <si>
    <t>Примечание:</t>
  </si>
  <si>
    <t>код субсидии</t>
  </si>
  <si>
    <t>075001356</t>
  </si>
  <si>
    <t>075001350</t>
  </si>
  <si>
    <t>075001351</t>
  </si>
  <si>
    <t>075001352</t>
  </si>
  <si>
    <t>075001353</t>
  </si>
  <si>
    <t>наименование кода субсидии Согласно программного продукта АЦК</t>
  </si>
  <si>
    <t xml:space="preserve">субсидия, предоставляемая дошкольным образовательным учреждениям на выполнение муниципального задания </t>
  </si>
  <si>
    <t>субсидия, предоставляемая учреждениям по внешкольной работе с детьми на выполнение муниципального задания (дополнительное образование)</t>
  </si>
  <si>
    <t>субсидия, предоставляемая общим образовательным учреждениям на выполнение муниципального задания (школам)</t>
  </si>
  <si>
    <t xml:space="preserve">субсидия, предоставляемая МБОУ ДПОВ "ЦИТО"  на выполнение муниципального задания </t>
  </si>
  <si>
    <t>Предоставление социальных гарантий и льгот педагогическим работникам дополнительного образования</t>
  </si>
  <si>
    <t>№ п/п</t>
  </si>
  <si>
    <t>Анализ выполнения муниципальных заданий муниципальными учреждениями образования</t>
  </si>
  <si>
    <t>всего субсидии на исполнение муниципального задания (рубли)</t>
  </si>
  <si>
    <t>за 2014 год</t>
  </si>
  <si>
    <t>количество потребителей (первоначально)</t>
  </si>
  <si>
    <t>075100797</t>
  </si>
  <si>
    <t>внебюджетные средства по платным услугам (дошкольные образовательные учреждения)</t>
  </si>
  <si>
    <t>МБУ ДО "ДЮЦ "Горизонт"</t>
  </si>
  <si>
    <t>1704,85</t>
  </si>
  <si>
    <t>субсидии на иные цели, в том числе на кап.вложения</t>
  </si>
  <si>
    <t>среднее значение количества потребителей</t>
  </si>
  <si>
    <t>127</t>
  </si>
  <si>
    <t>126 (116 - согласно постановлению от 08.12.2015 № 1818 на 01.09.2015)</t>
  </si>
  <si>
    <r>
      <t xml:space="preserve">85 </t>
    </r>
    <r>
      <rPr>
        <sz val="11"/>
        <rFont val="Calibri"/>
        <family val="2"/>
      </rPr>
      <t>(94 - согласно постановлению от 08.12.2015 № 1816 на 01.09.2015)</t>
    </r>
  </si>
  <si>
    <r>
      <t xml:space="preserve">46  </t>
    </r>
    <r>
      <rPr>
        <sz val="11"/>
        <rFont val="Calibri"/>
        <family val="2"/>
      </rPr>
      <t xml:space="preserve">(52 - согласно постановлению от 08.12.2015 № 1815 на 01.09.2015) </t>
    </r>
  </si>
  <si>
    <t>121</t>
  </si>
  <si>
    <t>148</t>
  </si>
  <si>
    <t>83</t>
  </si>
  <si>
    <t>161</t>
  </si>
  <si>
    <t>84</t>
  </si>
  <si>
    <t>106</t>
  </si>
  <si>
    <t>313</t>
  </si>
  <si>
    <t>450</t>
  </si>
  <si>
    <t>244</t>
  </si>
  <si>
    <t>1350</t>
  </si>
  <si>
    <t>39</t>
  </si>
  <si>
    <t>592</t>
  </si>
  <si>
    <t>71</t>
  </si>
  <si>
    <t>20</t>
  </si>
  <si>
    <t>48070,16</t>
  </si>
  <si>
    <t>6436,25</t>
  </si>
  <si>
    <t>6870,00</t>
  </si>
  <si>
    <t>6890,91</t>
  </si>
  <si>
    <t>5713,83</t>
  </si>
  <si>
    <t>4085,24</t>
  </si>
  <si>
    <t>4777,24</t>
  </si>
  <si>
    <t>4100,34</t>
  </si>
  <si>
    <t>16776,00</t>
  </si>
  <si>
    <t>10999,88</t>
  </si>
  <si>
    <t>128 (128-согласно постановлению от 08.12.2015 № 1812)</t>
  </si>
  <si>
    <t>11000,19</t>
  </si>
  <si>
    <t>73231,99</t>
  </si>
  <si>
    <t>22180,31</t>
  </si>
  <si>
    <t>34799,83</t>
  </si>
  <si>
    <t>5095,01</t>
  </si>
  <si>
    <t>9031,40</t>
  </si>
  <si>
    <t>5443,43</t>
  </si>
  <si>
    <t>29035,72</t>
  </si>
  <si>
    <t>147 (151 - согласно постановлению от 10.12.2015 № 1823)</t>
  </si>
  <si>
    <t>планируемый возврат субсидии на исполнение муниципального задания в связи с неисполнением количественных показателей (рубли)</t>
  </si>
  <si>
    <t>128-127*8388,24</t>
  </si>
  <si>
    <t>8388,24</t>
  </si>
  <si>
    <t xml:space="preserve">сумма </t>
  </si>
  <si>
    <t xml:space="preserve">расчет суммы </t>
  </si>
  <si>
    <t>94-85*10715,03</t>
  </si>
  <si>
    <t>96435,27</t>
  </si>
  <si>
    <t>52-46*21095,29</t>
  </si>
  <si>
    <t>126571,74</t>
  </si>
  <si>
    <t>166-164*9310,53</t>
  </si>
  <si>
    <t>18621,06</t>
  </si>
  <si>
    <t>86-84*11059,58</t>
  </si>
  <si>
    <t>22119,16</t>
  </si>
  <si>
    <t>99-95*13459,68</t>
  </si>
  <si>
    <t>53838,72</t>
  </si>
  <si>
    <t>244-255*5095,01 (возврат невозможен в связи с ликвидацией учреждения)</t>
  </si>
  <si>
    <t>658-653*5713,83</t>
  </si>
  <si>
    <t>28569,15</t>
  </si>
  <si>
    <t>406-401*6890,91</t>
  </si>
  <si>
    <t>34454,55</t>
  </si>
  <si>
    <t>151-147*6870</t>
  </si>
  <si>
    <t>27480,00</t>
  </si>
  <si>
    <t>287-283*6436,25</t>
  </si>
  <si>
    <t>25745,00</t>
  </si>
  <si>
    <t xml:space="preserve">согласно плану ФХД сумма субсидии из бюджета района (рубли)  (кроме субсидии 075001356 и субсидии на иные цели ) (см.Прим) </t>
  </si>
  <si>
    <t>фактически перечислено из бюджета района (рубли)  (кроме субсидии 075001356 и субсидии на иные цели ) (см.Прим)</t>
  </si>
  <si>
    <t>остаток средств на 31.12.2015г. по субсидии на исполнение муниципального задания</t>
  </si>
  <si>
    <t>согласно Отчетам о выполнении муниципального задания за 2015 год</t>
  </si>
  <si>
    <t>Приложение № 5 к Заключению от 29.04.2016 № 1</t>
  </si>
  <si>
    <t>667-640*4100,34</t>
  </si>
  <si>
    <t>110709,18</t>
  </si>
  <si>
    <r>
      <rPr>
        <sz val="11"/>
        <rFont val="Calibri"/>
        <family val="2"/>
      </rPr>
      <t>27 (18 согласно постановлению от 30.11.2015 № 1705 )</t>
    </r>
  </si>
  <si>
    <r>
      <t xml:space="preserve">164 </t>
    </r>
    <r>
      <rPr>
        <sz val="11"/>
        <rFont val="Calibri"/>
        <family val="2"/>
      </rPr>
      <t>(166 - согласно постановлению от 08.12.2015 № 1814 на 01.09.2015)</t>
    </r>
  </si>
  <si>
    <r>
      <t xml:space="preserve">95 </t>
    </r>
    <r>
      <rPr>
        <sz val="11"/>
        <rFont val="Calibri"/>
        <family val="2"/>
      </rPr>
      <t>(99 - согласно постановлению от 08.12.2015 № 1813 на 01.09.2015)</t>
    </r>
  </si>
  <si>
    <r>
      <t xml:space="preserve">230 </t>
    </r>
    <r>
      <rPr>
        <sz val="11"/>
        <rFont val="Calibri"/>
        <family val="2"/>
      </rPr>
      <t>(228 - согласно постановлению от 08.12.2015 № 1811 на 01.09.2015)</t>
    </r>
  </si>
  <si>
    <r>
      <t xml:space="preserve">163 </t>
    </r>
    <r>
      <rPr>
        <sz val="11"/>
        <rFont val="Calibri"/>
        <family val="2"/>
      </rPr>
      <t>(160 - согласно постановлению от 08.12.2015 № 1810 на 01.09.2015)</t>
    </r>
  </si>
  <si>
    <r>
      <t>640 (</t>
    </r>
    <r>
      <rPr>
        <sz val="11"/>
        <rFont val="Calibri"/>
        <family val="2"/>
      </rPr>
      <t>667 -согласно постановлению от 23.09.2015 №1392)</t>
    </r>
  </si>
  <si>
    <r>
      <t>450 (</t>
    </r>
    <r>
      <rPr>
        <sz val="11"/>
        <rFont val="Calibri"/>
        <family val="2"/>
      </rPr>
      <t>443 - согласно постановлению от 10.12.2015 № 1825)</t>
    </r>
  </si>
  <si>
    <r>
      <t xml:space="preserve">653 </t>
    </r>
    <r>
      <rPr>
        <sz val="11"/>
        <rFont val="Calibri"/>
        <family val="2"/>
      </rPr>
      <t>(658 - согласно постановлению от 10.12.2015 № 1820)</t>
    </r>
  </si>
  <si>
    <r>
      <t>401 (</t>
    </r>
    <r>
      <rPr>
        <sz val="11"/>
        <rFont val="Calibri"/>
        <family val="2"/>
      </rPr>
      <t>406 - согласно постановлению от 23.09.2015 № 1393)</t>
    </r>
  </si>
  <si>
    <r>
      <t xml:space="preserve">283 </t>
    </r>
    <r>
      <rPr>
        <sz val="11"/>
        <rFont val="Calibri"/>
        <family val="2"/>
      </rPr>
      <t>(287 - согласно постановлению от 10.12.2015 № 1824)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</si>
</sst>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 wrapText="1"/>
    </xf>
    <xf numFmtId="49" fontId="20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zoomScalePageLayoutView="0" workbookViewId="0" topLeftCell="A1">
      <pane xSplit="4" topLeftCell="E1" activePane="topRight" state="frozen"/>
      <selection pane="topLeft" activeCell="A1" sqref="A1"/>
      <selection pane="topRight" activeCell="G10" sqref="G10"/>
    </sheetView>
  </sheetViews>
  <sheetFormatPr defaultColWidth="9.140625" defaultRowHeight="15"/>
  <cols>
    <col min="1" max="1" width="5.8515625" style="6" customWidth="1"/>
    <col min="2" max="2" width="17.00390625" style="6" customWidth="1"/>
    <col min="3" max="3" width="13.7109375" style="6" customWidth="1"/>
    <col min="4" max="4" width="16.57421875" style="6" customWidth="1"/>
    <col min="5" max="9" width="15.57421875" style="6" customWidth="1"/>
    <col min="10" max="11" width="17.421875" style="6" customWidth="1"/>
    <col min="12" max="12" width="16.140625" style="6" customWidth="1"/>
    <col min="13" max="13" width="18.57421875" style="6" customWidth="1"/>
    <col min="14" max="14" width="17.140625" style="6" customWidth="1"/>
    <col min="15" max="15" width="20.421875" style="6" customWidth="1"/>
    <col min="16" max="16" width="16.7109375" style="6" customWidth="1"/>
    <col min="17" max="17" width="16.140625" style="6" customWidth="1"/>
    <col min="18" max="18" width="30.421875" style="6" customWidth="1"/>
    <col min="19" max="16384" width="9.140625" style="6" customWidth="1"/>
  </cols>
  <sheetData>
    <row r="1" spans="16:18" ht="15">
      <c r="P1" s="23" t="s">
        <v>151</v>
      </c>
      <c r="Q1" s="23"/>
      <c r="R1" s="23"/>
    </row>
    <row r="2" spans="3:16" ht="18.75">
      <c r="C2" s="24" t="s">
        <v>75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4" spans="1:18" ht="31.5" customHeight="1">
      <c r="A4" s="34" t="s">
        <v>74</v>
      </c>
      <c r="B4" s="18" t="s">
        <v>0</v>
      </c>
      <c r="C4" s="37" t="s">
        <v>15</v>
      </c>
      <c r="D4" s="38"/>
      <c r="E4" s="38"/>
      <c r="F4" s="38"/>
      <c r="G4" s="38"/>
      <c r="H4" s="38"/>
      <c r="I4" s="38"/>
      <c r="J4" s="38"/>
      <c r="K4" s="39"/>
      <c r="L4" s="18" t="s">
        <v>147</v>
      </c>
      <c r="M4" s="18" t="s">
        <v>148</v>
      </c>
      <c r="N4" s="40" t="s">
        <v>149</v>
      </c>
      <c r="O4" s="25" t="s">
        <v>150</v>
      </c>
      <c r="P4" s="26"/>
      <c r="Q4" s="25" t="s">
        <v>123</v>
      </c>
      <c r="R4" s="27"/>
    </row>
    <row r="5" spans="1:18" ht="15" customHeight="1">
      <c r="A5" s="35"/>
      <c r="B5" s="28"/>
      <c r="C5" s="18" t="s">
        <v>1</v>
      </c>
      <c r="D5" s="18" t="s">
        <v>78</v>
      </c>
      <c r="E5" s="29" t="s">
        <v>76</v>
      </c>
      <c r="F5" s="21"/>
      <c r="G5" s="21"/>
      <c r="H5" s="21"/>
      <c r="I5" s="21"/>
      <c r="J5" s="22"/>
      <c r="K5" s="18" t="s">
        <v>83</v>
      </c>
      <c r="L5" s="32"/>
      <c r="M5" s="32"/>
      <c r="N5" s="32"/>
      <c r="O5" s="18" t="s">
        <v>84</v>
      </c>
      <c r="P5" s="18" t="s">
        <v>9</v>
      </c>
      <c r="Q5" s="18" t="s">
        <v>126</v>
      </c>
      <c r="R5" s="18" t="s">
        <v>127</v>
      </c>
    </row>
    <row r="6" spans="1:18" ht="15">
      <c r="A6" s="35"/>
      <c r="B6" s="32"/>
      <c r="C6" s="28"/>
      <c r="D6" s="28"/>
      <c r="E6" s="18" t="s">
        <v>54</v>
      </c>
      <c r="F6" s="18" t="s">
        <v>52</v>
      </c>
      <c r="G6" s="29" t="s">
        <v>53</v>
      </c>
      <c r="H6" s="30"/>
      <c r="I6" s="30"/>
      <c r="J6" s="31"/>
      <c r="K6" s="32"/>
      <c r="L6" s="32"/>
      <c r="M6" s="32"/>
      <c r="N6" s="32"/>
      <c r="O6" s="28"/>
      <c r="P6" s="28"/>
      <c r="Q6" s="28"/>
      <c r="R6" s="28"/>
    </row>
    <row r="7" spans="1:18" ht="105">
      <c r="A7" s="36"/>
      <c r="B7" s="33"/>
      <c r="C7" s="19"/>
      <c r="D7" s="19"/>
      <c r="E7" s="19"/>
      <c r="F7" s="19"/>
      <c r="G7" s="3" t="s">
        <v>51</v>
      </c>
      <c r="H7" s="3" t="s">
        <v>59</v>
      </c>
      <c r="I7" s="3" t="s">
        <v>77</v>
      </c>
      <c r="J7" s="3" t="s">
        <v>60</v>
      </c>
      <c r="K7" s="33"/>
      <c r="L7" s="33"/>
      <c r="M7" s="33"/>
      <c r="N7" s="33"/>
      <c r="O7" s="19"/>
      <c r="P7" s="19"/>
      <c r="Q7" s="19"/>
      <c r="R7" s="19"/>
    </row>
    <row r="8" spans="1:18" ht="30">
      <c r="A8" s="2">
        <v>1</v>
      </c>
      <c r="B8" s="3" t="s">
        <v>2</v>
      </c>
      <c r="C8" s="1">
        <v>8388.24</v>
      </c>
      <c r="D8" s="1" t="s">
        <v>3</v>
      </c>
      <c r="E8" s="1">
        <f>F8+G8</f>
        <v>8063121.92</v>
      </c>
      <c r="F8" s="1">
        <v>6926664.19</v>
      </c>
      <c r="G8" s="1">
        <f>I8+J8</f>
        <v>1136457.73</v>
      </c>
      <c r="H8" s="1"/>
      <c r="I8" s="1">
        <v>62763.01</v>
      </c>
      <c r="J8" s="1">
        <v>1073694.72</v>
      </c>
      <c r="K8" s="1">
        <v>67500</v>
      </c>
      <c r="L8" s="1">
        <v>1136457.73</v>
      </c>
      <c r="M8" s="1">
        <v>1136457.73</v>
      </c>
      <c r="N8" s="1">
        <v>50604.16</v>
      </c>
      <c r="O8" s="3" t="s">
        <v>85</v>
      </c>
      <c r="P8" s="3" t="s">
        <v>10</v>
      </c>
      <c r="Q8" s="3" t="s">
        <v>125</v>
      </c>
      <c r="R8" s="3" t="s">
        <v>124</v>
      </c>
    </row>
    <row r="9" spans="1:18" ht="30">
      <c r="A9" s="2">
        <v>2</v>
      </c>
      <c r="B9" s="3" t="s">
        <v>4</v>
      </c>
      <c r="C9" s="1">
        <v>10163.41</v>
      </c>
      <c r="D9" s="1" t="s">
        <v>5</v>
      </c>
      <c r="E9" s="1">
        <f aca="true" t="shared" si="0" ref="E9:E48">F9+G9</f>
        <v>10587988.08</v>
      </c>
      <c r="F9" s="1">
        <v>8874252</v>
      </c>
      <c r="G9" s="1">
        <f aca="true" t="shared" si="1" ref="G9:G43">I9+J9</f>
        <v>1713736.08</v>
      </c>
      <c r="H9" s="1"/>
      <c r="I9" s="1">
        <v>87590.48</v>
      </c>
      <c r="J9" s="1">
        <v>1626145.6</v>
      </c>
      <c r="K9" s="1"/>
      <c r="L9" s="1">
        <v>1713736.08</v>
      </c>
      <c r="M9" s="1">
        <v>1713736.08</v>
      </c>
      <c r="N9" s="1">
        <v>25861.07</v>
      </c>
      <c r="O9" s="3" t="s">
        <v>5</v>
      </c>
      <c r="P9" s="3" t="s">
        <v>10</v>
      </c>
      <c r="Q9" s="3" t="s">
        <v>6</v>
      </c>
      <c r="R9" s="3"/>
    </row>
    <row r="10" spans="1:18" ht="60">
      <c r="A10" s="2">
        <v>3</v>
      </c>
      <c r="B10" s="3" t="s">
        <v>7</v>
      </c>
      <c r="C10" s="1">
        <v>8398.07</v>
      </c>
      <c r="D10" s="1">
        <v>126</v>
      </c>
      <c r="E10" s="1">
        <f t="shared" si="0"/>
        <v>8345868.16</v>
      </c>
      <c r="F10" s="1">
        <v>7256174.13</v>
      </c>
      <c r="G10" s="1">
        <f t="shared" si="1"/>
        <v>1089694.03</v>
      </c>
      <c r="H10" s="1"/>
      <c r="I10" s="1">
        <v>59530.78</v>
      </c>
      <c r="J10" s="1">
        <v>1030163.25</v>
      </c>
      <c r="K10" s="1"/>
      <c r="L10" s="1">
        <v>1089694.03</v>
      </c>
      <c r="M10" s="1">
        <v>1089694.03</v>
      </c>
      <c r="N10" s="1">
        <v>27945.94</v>
      </c>
      <c r="O10" s="3" t="s">
        <v>86</v>
      </c>
      <c r="P10" s="3" t="s">
        <v>10</v>
      </c>
      <c r="Q10" s="3" t="s">
        <v>6</v>
      </c>
      <c r="R10" s="3"/>
    </row>
    <row r="11" spans="1:18" ht="45">
      <c r="A11" s="2">
        <v>4</v>
      </c>
      <c r="B11" s="3" t="s">
        <v>8</v>
      </c>
      <c r="C11" s="1">
        <v>28192.98</v>
      </c>
      <c r="D11" s="1">
        <v>36</v>
      </c>
      <c r="E11" s="1">
        <f t="shared" si="0"/>
        <v>5811114.34</v>
      </c>
      <c r="F11" s="1">
        <v>5267833</v>
      </c>
      <c r="G11" s="1">
        <f t="shared" si="1"/>
        <v>543281.34</v>
      </c>
      <c r="H11" s="1"/>
      <c r="I11" s="1">
        <v>35807.64</v>
      </c>
      <c r="J11" s="1">
        <v>507473.7</v>
      </c>
      <c r="K11" s="1">
        <v>67500</v>
      </c>
      <c r="L11" s="1">
        <v>543281.34</v>
      </c>
      <c r="M11" s="1">
        <v>543281.34</v>
      </c>
      <c r="N11" s="1">
        <v>106436.68</v>
      </c>
      <c r="O11" s="3" t="s">
        <v>154</v>
      </c>
      <c r="P11" s="3" t="s">
        <v>11</v>
      </c>
      <c r="Q11" s="3" t="s">
        <v>6</v>
      </c>
      <c r="R11" s="3"/>
    </row>
    <row r="12" spans="1:18" ht="60">
      <c r="A12" s="2">
        <v>5</v>
      </c>
      <c r="B12" s="3" t="s">
        <v>12</v>
      </c>
      <c r="C12" s="1">
        <v>10715.03</v>
      </c>
      <c r="D12" s="1">
        <v>80</v>
      </c>
      <c r="E12" s="1">
        <f t="shared" si="0"/>
        <v>5767006.390000001</v>
      </c>
      <c r="F12" s="1">
        <v>4716057.33</v>
      </c>
      <c r="G12" s="1">
        <f t="shared" si="1"/>
        <v>1050949.06</v>
      </c>
      <c r="H12" s="1"/>
      <c r="I12" s="1">
        <v>43735.77</v>
      </c>
      <c r="J12" s="1">
        <v>1007213.29</v>
      </c>
      <c r="K12" s="1">
        <v>509920.7</v>
      </c>
      <c r="L12" s="1">
        <v>1050949.06</v>
      </c>
      <c r="M12" s="1">
        <v>1050949.06</v>
      </c>
      <c r="N12" s="1">
        <v>256343.09</v>
      </c>
      <c r="O12" s="3" t="s">
        <v>87</v>
      </c>
      <c r="P12" s="3" t="s">
        <v>11</v>
      </c>
      <c r="Q12" s="3" t="s">
        <v>129</v>
      </c>
      <c r="R12" s="3" t="s">
        <v>128</v>
      </c>
    </row>
    <row r="13" spans="1:18" ht="60">
      <c r="A13" s="2">
        <v>6</v>
      </c>
      <c r="B13" s="3" t="s">
        <v>13</v>
      </c>
      <c r="C13" s="1">
        <v>21095.29</v>
      </c>
      <c r="D13" s="4">
        <v>42</v>
      </c>
      <c r="E13" s="1">
        <f t="shared" si="0"/>
        <v>6180834.36</v>
      </c>
      <c r="F13" s="1">
        <v>5172697.46</v>
      </c>
      <c r="G13" s="1">
        <f t="shared" si="1"/>
        <v>1008136.9</v>
      </c>
      <c r="H13" s="1"/>
      <c r="I13" s="1">
        <v>51817.09</v>
      </c>
      <c r="J13" s="1">
        <v>956319.81</v>
      </c>
      <c r="K13" s="1">
        <v>478233.87</v>
      </c>
      <c r="L13" s="1">
        <v>1008136.9</v>
      </c>
      <c r="M13" s="1">
        <v>1008136.9</v>
      </c>
      <c r="N13" s="1">
        <v>157412.12</v>
      </c>
      <c r="O13" s="3" t="s">
        <v>88</v>
      </c>
      <c r="P13" s="3" t="s">
        <v>10</v>
      </c>
      <c r="Q13" s="3" t="s">
        <v>131</v>
      </c>
      <c r="R13" s="3" t="s">
        <v>130</v>
      </c>
    </row>
    <row r="14" spans="1:18" ht="30">
      <c r="A14" s="2">
        <v>7</v>
      </c>
      <c r="B14" s="3" t="s">
        <v>14</v>
      </c>
      <c r="C14" s="1">
        <v>11039.53</v>
      </c>
      <c r="D14" s="4">
        <v>119</v>
      </c>
      <c r="E14" s="1">
        <f t="shared" si="0"/>
        <v>7771388.52</v>
      </c>
      <c r="F14" s="1">
        <v>6385570.01</v>
      </c>
      <c r="G14" s="1">
        <f>I14+J14</f>
        <v>1385818.51</v>
      </c>
      <c r="H14" s="1"/>
      <c r="I14" s="1">
        <v>72114.44</v>
      </c>
      <c r="J14" s="1">
        <v>1313704.07</v>
      </c>
      <c r="K14" s="1"/>
      <c r="L14" s="1">
        <v>1385818.51</v>
      </c>
      <c r="M14" s="1">
        <v>1385818.51</v>
      </c>
      <c r="N14" s="1">
        <v>15336.08</v>
      </c>
      <c r="O14" s="3" t="s">
        <v>89</v>
      </c>
      <c r="P14" s="3" t="s">
        <v>10</v>
      </c>
      <c r="Q14" s="3" t="s">
        <v>6</v>
      </c>
      <c r="R14" s="3"/>
    </row>
    <row r="15" spans="1:18" ht="30">
      <c r="A15" s="2">
        <v>8</v>
      </c>
      <c r="B15" s="3" t="s">
        <v>16</v>
      </c>
      <c r="C15" s="1">
        <v>9204.99</v>
      </c>
      <c r="D15" s="4">
        <v>145</v>
      </c>
      <c r="E15" s="1">
        <f t="shared" si="0"/>
        <v>9686294.07</v>
      </c>
      <c r="F15" s="1">
        <v>8274249.46</v>
      </c>
      <c r="G15" s="1">
        <f t="shared" si="1"/>
        <v>1412044.61</v>
      </c>
      <c r="H15" s="1"/>
      <c r="I15" s="1">
        <v>77321.06</v>
      </c>
      <c r="J15" s="1">
        <v>1334723.55</v>
      </c>
      <c r="K15" s="1"/>
      <c r="L15" s="1">
        <v>1412044.61</v>
      </c>
      <c r="M15" s="1">
        <v>1412044.61</v>
      </c>
      <c r="N15" s="1">
        <v>92784.72</v>
      </c>
      <c r="O15" s="3" t="s">
        <v>90</v>
      </c>
      <c r="P15" s="3" t="s">
        <v>11</v>
      </c>
      <c r="Q15" s="3" t="s">
        <v>6</v>
      </c>
      <c r="R15" s="3"/>
    </row>
    <row r="16" spans="1:18" ht="60">
      <c r="A16" s="2">
        <v>9</v>
      </c>
      <c r="B16" s="3" t="s">
        <v>17</v>
      </c>
      <c r="C16" s="1">
        <v>9310.53</v>
      </c>
      <c r="D16" s="4">
        <v>154</v>
      </c>
      <c r="E16" s="1">
        <f t="shared" si="0"/>
        <v>10439723.8</v>
      </c>
      <c r="F16" s="1">
        <v>8809316</v>
      </c>
      <c r="G16" s="1">
        <f t="shared" si="1"/>
        <v>1630407.8</v>
      </c>
      <c r="H16" s="1"/>
      <c r="I16" s="1">
        <v>84859.7</v>
      </c>
      <c r="J16" s="1">
        <v>1545548.1</v>
      </c>
      <c r="K16" s="1">
        <v>67500</v>
      </c>
      <c r="L16" s="1">
        <v>1630407.8</v>
      </c>
      <c r="M16" s="1">
        <v>1630407.8</v>
      </c>
      <c r="N16" s="1">
        <v>56395.28</v>
      </c>
      <c r="O16" s="3" t="s">
        <v>155</v>
      </c>
      <c r="P16" s="3" t="s">
        <v>11</v>
      </c>
      <c r="Q16" s="3" t="s">
        <v>133</v>
      </c>
      <c r="R16" s="3" t="s">
        <v>132</v>
      </c>
    </row>
    <row r="17" spans="1:18" ht="30">
      <c r="A17" s="2">
        <v>10</v>
      </c>
      <c r="B17" s="3" t="s">
        <v>18</v>
      </c>
      <c r="C17" s="1">
        <v>11466.12</v>
      </c>
      <c r="D17" s="4">
        <v>83</v>
      </c>
      <c r="E17" s="1">
        <f t="shared" si="0"/>
        <v>5145096.99</v>
      </c>
      <c r="F17" s="1">
        <v>4146141</v>
      </c>
      <c r="G17" s="1">
        <f t="shared" si="1"/>
        <v>998955.99</v>
      </c>
      <c r="H17" s="1"/>
      <c r="I17" s="1">
        <v>47268.03</v>
      </c>
      <c r="J17" s="1">
        <v>951687.96</v>
      </c>
      <c r="K17" s="1">
        <v>230900</v>
      </c>
      <c r="L17" s="1">
        <v>998955.99</v>
      </c>
      <c r="M17" s="1">
        <v>998955.99</v>
      </c>
      <c r="N17" s="1">
        <v>83512.36</v>
      </c>
      <c r="O17" s="3" t="s">
        <v>91</v>
      </c>
      <c r="P17" s="3" t="s">
        <v>11</v>
      </c>
      <c r="Q17" s="3" t="s">
        <v>6</v>
      </c>
      <c r="R17" s="3"/>
    </row>
    <row r="18" spans="1:18" ht="30">
      <c r="A18" s="2">
        <v>11</v>
      </c>
      <c r="B18" s="3" t="s">
        <v>19</v>
      </c>
      <c r="C18" s="1">
        <v>12700.77</v>
      </c>
      <c r="D18" s="4">
        <v>160</v>
      </c>
      <c r="E18" s="1">
        <f t="shared" si="0"/>
        <v>10916171.97</v>
      </c>
      <c r="F18" s="1">
        <v>8764371.89</v>
      </c>
      <c r="G18" s="1">
        <f t="shared" si="1"/>
        <v>2151800.08</v>
      </c>
      <c r="H18" s="1"/>
      <c r="I18" s="1">
        <v>119676.88</v>
      </c>
      <c r="J18" s="1">
        <v>2032123.2</v>
      </c>
      <c r="K18" s="1">
        <v>1413136.01</v>
      </c>
      <c r="L18" s="1">
        <v>2151800.08</v>
      </c>
      <c r="M18" s="1">
        <v>2151800.08</v>
      </c>
      <c r="N18" s="1">
        <v>335778.49</v>
      </c>
      <c r="O18" s="3" t="s">
        <v>92</v>
      </c>
      <c r="P18" s="3" t="s">
        <v>11</v>
      </c>
      <c r="Q18" s="3" t="s">
        <v>6</v>
      </c>
      <c r="R18" s="3"/>
    </row>
    <row r="19" spans="1:18" ht="30">
      <c r="A19" s="2">
        <v>12</v>
      </c>
      <c r="B19" s="3" t="s">
        <v>20</v>
      </c>
      <c r="C19" s="1">
        <v>11059.58</v>
      </c>
      <c r="D19" s="4">
        <v>86</v>
      </c>
      <c r="E19" s="1">
        <f t="shared" si="0"/>
        <v>5955106.51</v>
      </c>
      <c r="F19" s="1">
        <v>4949246.43</v>
      </c>
      <c r="G19" s="1">
        <f t="shared" si="1"/>
        <v>1005860.08</v>
      </c>
      <c r="H19" s="1"/>
      <c r="I19" s="1">
        <v>54736.2</v>
      </c>
      <c r="J19" s="1">
        <v>951123.88</v>
      </c>
      <c r="K19" s="1"/>
      <c r="L19" s="1">
        <v>1005860.08</v>
      </c>
      <c r="M19" s="1">
        <v>1005860.08</v>
      </c>
      <c r="N19" s="1">
        <v>135269.17</v>
      </c>
      <c r="O19" s="3" t="s">
        <v>93</v>
      </c>
      <c r="P19" s="3" t="s">
        <v>10</v>
      </c>
      <c r="Q19" s="3" t="s">
        <v>135</v>
      </c>
      <c r="R19" s="3" t="s">
        <v>134</v>
      </c>
    </row>
    <row r="20" spans="1:18" ht="60">
      <c r="A20" s="2">
        <v>13</v>
      </c>
      <c r="B20" s="3" t="s">
        <v>21</v>
      </c>
      <c r="C20" s="1">
        <v>13459.68</v>
      </c>
      <c r="D20" s="4">
        <v>97</v>
      </c>
      <c r="E20" s="1">
        <f t="shared" si="0"/>
        <v>7121977.840000001</v>
      </c>
      <c r="F20" s="1">
        <v>5713830.94</v>
      </c>
      <c r="G20" s="1">
        <f t="shared" si="1"/>
        <v>1408146.9000000001</v>
      </c>
      <c r="H20" s="1"/>
      <c r="I20" s="1">
        <v>75638.57</v>
      </c>
      <c r="J20" s="1">
        <v>1332508.33</v>
      </c>
      <c r="K20" s="1">
        <v>185300</v>
      </c>
      <c r="L20" s="1">
        <v>1408146.9</v>
      </c>
      <c r="M20" s="1">
        <v>1408146.9</v>
      </c>
      <c r="N20" s="1">
        <v>73326.09</v>
      </c>
      <c r="O20" s="3" t="s">
        <v>156</v>
      </c>
      <c r="P20" s="3" t="s">
        <v>10</v>
      </c>
      <c r="Q20" s="3" t="s">
        <v>137</v>
      </c>
      <c r="R20" s="3" t="s">
        <v>136</v>
      </c>
    </row>
    <row r="21" spans="1:18" ht="45">
      <c r="A21" s="2">
        <v>14</v>
      </c>
      <c r="B21" s="3" t="s">
        <v>22</v>
      </c>
      <c r="C21" s="3" t="s">
        <v>114</v>
      </c>
      <c r="D21" s="4">
        <v>125</v>
      </c>
      <c r="E21" s="1">
        <f t="shared" si="0"/>
        <v>8448568.54</v>
      </c>
      <c r="F21" s="1">
        <v>6956208</v>
      </c>
      <c r="G21" s="1">
        <f t="shared" si="1"/>
        <v>1492360.54</v>
      </c>
      <c r="H21" s="1"/>
      <c r="I21" s="1">
        <v>84335.74</v>
      </c>
      <c r="J21" s="1">
        <v>1408024.8</v>
      </c>
      <c r="K21" s="1">
        <v>567500</v>
      </c>
      <c r="L21" s="1">
        <v>1492360.54</v>
      </c>
      <c r="M21" s="1">
        <v>1492360.54</v>
      </c>
      <c r="N21" s="1">
        <v>300173</v>
      </c>
      <c r="O21" s="3" t="s">
        <v>113</v>
      </c>
      <c r="P21" s="3" t="s">
        <v>11</v>
      </c>
      <c r="Q21" s="3" t="s">
        <v>6</v>
      </c>
      <c r="R21" s="3"/>
    </row>
    <row r="22" spans="1:18" ht="60">
      <c r="A22" s="2">
        <v>15</v>
      </c>
      <c r="B22" s="3" t="s">
        <v>23</v>
      </c>
      <c r="C22" s="3" t="s">
        <v>112</v>
      </c>
      <c r="D22" s="4">
        <v>230</v>
      </c>
      <c r="E22" s="1">
        <f t="shared" si="0"/>
        <v>14881107.2</v>
      </c>
      <c r="F22" s="1">
        <v>12220805</v>
      </c>
      <c r="G22" s="1">
        <f t="shared" si="1"/>
        <v>2660302.1999999997</v>
      </c>
      <c r="H22" s="1"/>
      <c r="I22" s="1">
        <v>152328.92</v>
      </c>
      <c r="J22" s="1">
        <v>2507973.28</v>
      </c>
      <c r="K22" s="1">
        <v>892540</v>
      </c>
      <c r="L22" s="1">
        <v>2660302.2</v>
      </c>
      <c r="M22" s="1">
        <v>2660302.2</v>
      </c>
      <c r="N22" s="1">
        <v>75853.3</v>
      </c>
      <c r="O22" s="7" t="s">
        <v>157</v>
      </c>
      <c r="P22" s="3" t="s">
        <v>11</v>
      </c>
      <c r="Q22" s="8" t="s">
        <v>6</v>
      </c>
      <c r="R22" s="3"/>
    </row>
    <row r="23" spans="1:18" ht="60">
      <c r="A23" s="2">
        <v>16</v>
      </c>
      <c r="B23" s="3" t="s">
        <v>24</v>
      </c>
      <c r="C23" s="3" t="s">
        <v>111</v>
      </c>
      <c r="D23" s="4">
        <v>165</v>
      </c>
      <c r="E23" s="1">
        <f t="shared" si="0"/>
        <v>11750265.27</v>
      </c>
      <c r="F23" s="1">
        <v>8903031.86</v>
      </c>
      <c r="G23" s="1">
        <f t="shared" si="1"/>
        <v>2847233.4099999997</v>
      </c>
      <c r="H23" s="1"/>
      <c r="I23" s="1">
        <v>163073.84</v>
      </c>
      <c r="J23" s="1">
        <v>2684159.57</v>
      </c>
      <c r="K23" s="1">
        <v>382300</v>
      </c>
      <c r="L23" s="1">
        <v>2847233.41</v>
      </c>
      <c r="M23" s="1">
        <v>2847233.41</v>
      </c>
      <c r="N23" s="1">
        <v>75504.15</v>
      </c>
      <c r="O23" s="3" t="s">
        <v>158</v>
      </c>
      <c r="P23" s="3" t="s">
        <v>11</v>
      </c>
      <c r="Q23" s="3" t="s">
        <v>6</v>
      </c>
      <c r="R23" s="3"/>
    </row>
    <row r="24" spans="1:18" ht="30">
      <c r="A24" s="2">
        <v>17</v>
      </c>
      <c r="B24" s="3" t="s">
        <v>27</v>
      </c>
      <c r="C24" s="3" t="s">
        <v>117</v>
      </c>
      <c r="D24" s="4">
        <v>101</v>
      </c>
      <c r="E24" s="1">
        <f t="shared" si="0"/>
        <v>3719971.33</v>
      </c>
      <c r="F24" s="1">
        <v>0</v>
      </c>
      <c r="G24" s="1">
        <f t="shared" si="1"/>
        <v>3719971.33</v>
      </c>
      <c r="H24" s="1"/>
      <c r="I24" s="1">
        <v>205188.5</v>
      </c>
      <c r="J24" s="1">
        <v>3514782.83</v>
      </c>
      <c r="K24" s="1">
        <v>337200</v>
      </c>
      <c r="L24" s="1">
        <v>3719971.33</v>
      </c>
      <c r="M24" s="1">
        <v>3719971.33</v>
      </c>
      <c r="N24" s="1">
        <v>28935.17</v>
      </c>
      <c r="O24" s="3" t="s">
        <v>94</v>
      </c>
      <c r="P24" s="3" t="s">
        <v>11</v>
      </c>
      <c r="Q24" s="8" t="s">
        <v>6</v>
      </c>
      <c r="R24" s="3"/>
    </row>
    <row r="25" spans="1:18" ht="30">
      <c r="A25" s="2">
        <v>18</v>
      </c>
      <c r="B25" s="3" t="s">
        <v>26</v>
      </c>
      <c r="C25" s="3" t="s">
        <v>116</v>
      </c>
      <c r="D25" s="4">
        <v>315</v>
      </c>
      <c r="E25" s="1">
        <f t="shared" si="0"/>
        <v>7490919.9399999995</v>
      </c>
      <c r="F25" s="1">
        <v>0</v>
      </c>
      <c r="G25" s="1">
        <f>I25+J25+H25</f>
        <v>7490919.9399999995</v>
      </c>
      <c r="H25" s="1">
        <v>93431.52</v>
      </c>
      <c r="I25" s="1">
        <v>410690.77</v>
      </c>
      <c r="J25" s="1">
        <v>6986797.65</v>
      </c>
      <c r="K25" s="1">
        <v>448916</v>
      </c>
      <c r="L25" s="1">
        <v>7397488.42</v>
      </c>
      <c r="M25" s="1">
        <v>7397488.42</v>
      </c>
      <c r="N25" s="1">
        <v>707141.03</v>
      </c>
      <c r="O25" s="3" t="s">
        <v>95</v>
      </c>
      <c r="P25" s="3" t="s">
        <v>10</v>
      </c>
      <c r="Q25" s="3" t="s">
        <v>6</v>
      </c>
      <c r="R25" s="3"/>
    </row>
    <row r="26" spans="1:18" ht="30">
      <c r="A26" s="2">
        <v>19</v>
      </c>
      <c r="B26" s="3" t="s">
        <v>29</v>
      </c>
      <c r="C26" s="3" t="s">
        <v>120</v>
      </c>
      <c r="D26" s="4">
        <v>335</v>
      </c>
      <c r="E26" s="1">
        <f t="shared" si="0"/>
        <v>1954114.72</v>
      </c>
      <c r="F26" s="1">
        <v>0</v>
      </c>
      <c r="G26" s="1">
        <f t="shared" si="1"/>
        <v>1954114.72</v>
      </c>
      <c r="H26" s="1"/>
      <c r="I26" s="1">
        <v>130567.34</v>
      </c>
      <c r="J26" s="1">
        <v>1823547.38</v>
      </c>
      <c r="K26" s="1">
        <v>1069041.98</v>
      </c>
      <c r="L26" s="1">
        <v>1954114.72</v>
      </c>
      <c r="M26" s="1">
        <v>1954114.72</v>
      </c>
      <c r="N26" s="1">
        <v>14019.74</v>
      </c>
      <c r="O26" s="3" t="s">
        <v>30</v>
      </c>
      <c r="P26" s="3" t="s">
        <v>10</v>
      </c>
      <c r="Q26" s="3" t="s">
        <v>6</v>
      </c>
      <c r="R26" s="3"/>
    </row>
    <row r="27" spans="1:18" ht="30">
      <c r="A27" s="2">
        <v>20</v>
      </c>
      <c r="B27" s="3" t="s">
        <v>31</v>
      </c>
      <c r="C27" s="3" t="s">
        <v>121</v>
      </c>
      <c r="D27" s="4">
        <v>450</v>
      </c>
      <c r="E27" s="1">
        <f t="shared" si="0"/>
        <v>13559738.51</v>
      </c>
      <c r="F27" s="1">
        <v>0</v>
      </c>
      <c r="G27" s="1">
        <f>I27+J27+H27</f>
        <v>13559738.51</v>
      </c>
      <c r="H27" s="1">
        <v>196206.19</v>
      </c>
      <c r="I27" s="1">
        <v>297458.32</v>
      </c>
      <c r="J27" s="1">
        <v>13066074</v>
      </c>
      <c r="K27" s="1">
        <v>787516</v>
      </c>
      <c r="L27" s="1">
        <v>13363532.32</v>
      </c>
      <c r="M27" s="1">
        <v>13363532.32</v>
      </c>
      <c r="N27" s="1">
        <v>1622659.71</v>
      </c>
      <c r="O27" s="3" t="s">
        <v>96</v>
      </c>
      <c r="P27" s="3" t="s">
        <v>11</v>
      </c>
      <c r="Q27" s="3" t="s">
        <v>6</v>
      </c>
      <c r="R27" s="3"/>
    </row>
    <row r="28" spans="1:18" ht="30">
      <c r="A28" s="2">
        <v>21</v>
      </c>
      <c r="B28" s="3" t="s">
        <v>32</v>
      </c>
      <c r="C28" s="3" t="s">
        <v>120</v>
      </c>
      <c r="D28" s="4">
        <v>392</v>
      </c>
      <c r="E28" s="1">
        <f>F28+G28</f>
        <v>2356999.32</v>
      </c>
      <c r="F28" s="1">
        <v>0</v>
      </c>
      <c r="G28" s="1">
        <f>I28+J28+H28</f>
        <v>2356999.32</v>
      </c>
      <c r="H28" s="1">
        <v>46715.76</v>
      </c>
      <c r="I28" s="1">
        <v>176460.96</v>
      </c>
      <c r="J28" s="1">
        <v>2133822.6</v>
      </c>
      <c r="K28" s="1">
        <v>406446.71</v>
      </c>
      <c r="L28" s="1">
        <v>2310283.56</v>
      </c>
      <c r="M28" s="1">
        <v>2310283.56</v>
      </c>
      <c r="N28" s="1">
        <v>34428.1</v>
      </c>
      <c r="O28" s="3" t="s">
        <v>33</v>
      </c>
      <c r="P28" s="3" t="s">
        <v>11</v>
      </c>
      <c r="Q28" s="3" t="s">
        <v>6</v>
      </c>
      <c r="R28" s="3"/>
    </row>
    <row r="29" spans="1:18" ht="45">
      <c r="A29" s="2">
        <v>22</v>
      </c>
      <c r="B29" s="3" t="s">
        <v>34</v>
      </c>
      <c r="C29" s="3" t="s">
        <v>118</v>
      </c>
      <c r="D29" s="4">
        <v>340</v>
      </c>
      <c r="E29" s="1">
        <f t="shared" si="0"/>
        <v>1871917.55</v>
      </c>
      <c r="F29" s="1">
        <v>0</v>
      </c>
      <c r="G29" s="1">
        <f t="shared" si="1"/>
        <v>1871917.55</v>
      </c>
      <c r="H29" s="1"/>
      <c r="I29" s="1">
        <v>139615.85</v>
      </c>
      <c r="J29" s="1">
        <v>1732301.7</v>
      </c>
      <c r="K29" s="1">
        <v>228600</v>
      </c>
      <c r="L29" s="1">
        <v>1871917.55</v>
      </c>
      <c r="M29" s="1">
        <v>1871917.55</v>
      </c>
      <c r="N29" s="1">
        <v>37186.67</v>
      </c>
      <c r="O29" s="3" t="s">
        <v>35</v>
      </c>
      <c r="P29" s="3" t="s">
        <v>10</v>
      </c>
      <c r="Q29" s="3" t="s">
        <v>6</v>
      </c>
      <c r="R29" s="3"/>
    </row>
    <row r="30" spans="1:18" ht="30">
      <c r="A30" s="2">
        <v>23</v>
      </c>
      <c r="B30" s="3" t="s">
        <v>36</v>
      </c>
      <c r="C30" s="3" t="s">
        <v>119</v>
      </c>
      <c r="D30" s="4">
        <v>345</v>
      </c>
      <c r="E30" s="1">
        <f t="shared" si="0"/>
        <v>3296764.14</v>
      </c>
      <c r="F30" s="1">
        <v>0</v>
      </c>
      <c r="G30" s="1">
        <f t="shared" si="1"/>
        <v>3296764.14</v>
      </c>
      <c r="H30" s="1"/>
      <c r="I30" s="1">
        <v>180931.14</v>
      </c>
      <c r="J30" s="1">
        <v>3115833</v>
      </c>
      <c r="K30" s="1">
        <v>246387.84</v>
      </c>
      <c r="L30" s="1">
        <v>3296764.14</v>
      </c>
      <c r="M30" s="5">
        <v>3296764.14</v>
      </c>
      <c r="N30" s="1">
        <v>4009.63</v>
      </c>
      <c r="O30" s="3" t="s">
        <v>37</v>
      </c>
      <c r="P30" s="3" t="s">
        <v>11</v>
      </c>
      <c r="Q30" s="3" t="s">
        <v>6</v>
      </c>
      <c r="R30" s="3"/>
    </row>
    <row r="31" spans="1:18" ht="30">
      <c r="A31" s="2">
        <v>24</v>
      </c>
      <c r="B31" s="3" t="s">
        <v>38</v>
      </c>
      <c r="C31" s="3" t="s">
        <v>118</v>
      </c>
      <c r="D31" s="4">
        <v>315</v>
      </c>
      <c r="E31" s="1">
        <f t="shared" si="0"/>
        <v>1725132.6600000001</v>
      </c>
      <c r="F31" s="1">
        <v>0</v>
      </c>
      <c r="G31" s="1">
        <f t="shared" si="1"/>
        <v>1725132.6600000001</v>
      </c>
      <c r="H31" s="1"/>
      <c r="I31" s="1">
        <v>120206.08</v>
      </c>
      <c r="J31" s="1">
        <v>1604926.58</v>
      </c>
      <c r="K31" s="1">
        <v>406604.24</v>
      </c>
      <c r="L31" s="1">
        <v>1725132.66</v>
      </c>
      <c r="M31" s="1">
        <v>1725132.66</v>
      </c>
      <c r="N31" s="1">
        <v>216122.6</v>
      </c>
      <c r="O31" s="3" t="s">
        <v>28</v>
      </c>
      <c r="P31" s="3" t="s">
        <v>10</v>
      </c>
      <c r="Q31" s="3" t="s">
        <v>6</v>
      </c>
      <c r="R31" s="3"/>
    </row>
    <row r="32" spans="1:18" ht="45">
      <c r="A32" s="2">
        <v>25</v>
      </c>
      <c r="B32" s="3" t="s">
        <v>39</v>
      </c>
      <c r="C32" s="3" t="s">
        <v>118</v>
      </c>
      <c r="D32" s="4">
        <v>254</v>
      </c>
      <c r="E32" s="1">
        <f t="shared" si="0"/>
        <v>1351019.42</v>
      </c>
      <c r="F32" s="1">
        <v>0</v>
      </c>
      <c r="G32" s="1">
        <f t="shared" si="1"/>
        <v>1351019.42</v>
      </c>
      <c r="H32" s="1"/>
      <c r="I32" s="1">
        <v>56888.15</v>
      </c>
      <c r="J32" s="1">
        <v>1294131.27</v>
      </c>
      <c r="K32" s="1">
        <v>732740.74</v>
      </c>
      <c r="L32" s="1">
        <v>1351019.42</v>
      </c>
      <c r="M32" s="1">
        <v>1351019.42</v>
      </c>
      <c r="N32" s="1">
        <v>0</v>
      </c>
      <c r="O32" s="3" t="s">
        <v>97</v>
      </c>
      <c r="P32" s="3" t="s">
        <v>10</v>
      </c>
      <c r="Q32" s="3" t="s">
        <v>6</v>
      </c>
      <c r="R32" s="3" t="s">
        <v>138</v>
      </c>
    </row>
    <row r="33" spans="1:18" ht="30">
      <c r="A33" s="2"/>
      <c r="B33" s="3" t="s">
        <v>81</v>
      </c>
      <c r="C33" s="3" t="s">
        <v>82</v>
      </c>
      <c r="D33" s="4">
        <v>1350</v>
      </c>
      <c r="E33" s="1">
        <f t="shared" si="0"/>
        <v>2301547.5</v>
      </c>
      <c r="F33" s="1"/>
      <c r="G33" s="1">
        <f t="shared" si="1"/>
        <v>2301547.5</v>
      </c>
      <c r="H33" s="1"/>
      <c r="I33" s="1"/>
      <c r="J33" s="1">
        <v>2301547.5</v>
      </c>
      <c r="K33" s="1">
        <v>78297.53</v>
      </c>
      <c r="L33" s="1">
        <v>2301547.5</v>
      </c>
      <c r="M33" s="1">
        <v>2301547.5</v>
      </c>
      <c r="N33" s="1">
        <v>195200.33</v>
      </c>
      <c r="O33" s="3" t="s">
        <v>98</v>
      </c>
      <c r="P33" s="3" t="s">
        <v>10</v>
      </c>
      <c r="Q33" s="3" t="s">
        <v>6</v>
      </c>
      <c r="R33" s="3"/>
    </row>
    <row r="34" spans="1:18" ht="30">
      <c r="A34" s="2">
        <v>26</v>
      </c>
      <c r="B34" s="3" t="s">
        <v>25</v>
      </c>
      <c r="C34" s="3" t="s">
        <v>115</v>
      </c>
      <c r="D34" s="4">
        <v>39</v>
      </c>
      <c r="E34" s="1">
        <f t="shared" si="0"/>
        <v>3013740.27</v>
      </c>
      <c r="F34" s="1">
        <v>0</v>
      </c>
      <c r="G34" s="1">
        <f t="shared" si="1"/>
        <v>3013740.27</v>
      </c>
      <c r="H34" s="1"/>
      <c r="I34" s="1">
        <v>157692.6</v>
      </c>
      <c r="J34" s="1">
        <v>2856047.67</v>
      </c>
      <c r="K34" s="1"/>
      <c r="L34" s="1">
        <v>3013740.27</v>
      </c>
      <c r="M34" s="1">
        <v>3013740.27</v>
      </c>
      <c r="N34" s="1">
        <v>54993.95</v>
      </c>
      <c r="O34" s="3" t="s">
        <v>99</v>
      </c>
      <c r="P34" s="3" t="s">
        <v>10</v>
      </c>
      <c r="Q34" s="3" t="s">
        <v>6</v>
      </c>
      <c r="R34" s="3"/>
    </row>
    <row r="35" spans="1:18" ht="45">
      <c r="A35" s="2">
        <v>27</v>
      </c>
      <c r="B35" s="3" t="s">
        <v>40</v>
      </c>
      <c r="C35" s="3" t="s">
        <v>110</v>
      </c>
      <c r="D35" s="4">
        <v>632</v>
      </c>
      <c r="E35" s="1">
        <f t="shared" si="0"/>
        <v>24960644.07</v>
      </c>
      <c r="F35" s="1">
        <v>22176191.6</v>
      </c>
      <c r="G35" s="1">
        <f t="shared" si="1"/>
        <v>2784452.47</v>
      </c>
      <c r="H35" s="1"/>
      <c r="I35" s="1">
        <v>145200.29</v>
      </c>
      <c r="J35" s="1">
        <v>2639252.18</v>
      </c>
      <c r="K35" s="1">
        <v>1255849.25</v>
      </c>
      <c r="L35" s="1">
        <v>2784452.47</v>
      </c>
      <c r="M35" s="1">
        <v>2784452.47</v>
      </c>
      <c r="N35" s="1">
        <v>370895.36</v>
      </c>
      <c r="O35" s="3" t="s">
        <v>159</v>
      </c>
      <c r="P35" s="3" t="s">
        <v>10</v>
      </c>
      <c r="Q35" s="3" t="s">
        <v>153</v>
      </c>
      <c r="R35" s="3" t="s">
        <v>152</v>
      </c>
    </row>
    <row r="36" spans="1:18" ht="45">
      <c r="A36" s="2">
        <v>28</v>
      </c>
      <c r="B36" s="3" t="s">
        <v>41</v>
      </c>
      <c r="C36" s="3" t="s">
        <v>109</v>
      </c>
      <c r="D36" s="4">
        <v>460</v>
      </c>
      <c r="E36" s="1">
        <f t="shared" si="0"/>
        <v>19175863.47</v>
      </c>
      <c r="F36" s="1">
        <v>16932409.14</v>
      </c>
      <c r="G36" s="1">
        <f t="shared" si="1"/>
        <v>2243454.33</v>
      </c>
      <c r="H36" s="1"/>
      <c r="I36" s="1">
        <v>127137.86</v>
      </c>
      <c r="J36" s="1">
        <v>2116316.47</v>
      </c>
      <c r="K36" s="1">
        <v>1391479.48</v>
      </c>
      <c r="L36" s="1">
        <v>2243454.33</v>
      </c>
      <c r="M36" s="1">
        <v>2243454.33</v>
      </c>
      <c r="N36" s="1">
        <v>84840.53</v>
      </c>
      <c r="O36" s="3" t="s">
        <v>160</v>
      </c>
      <c r="P36" s="3" t="s">
        <v>10</v>
      </c>
      <c r="Q36" s="3" t="s">
        <v>6</v>
      </c>
      <c r="R36" s="3"/>
    </row>
    <row r="37" spans="1:18" ht="30">
      <c r="A37" s="2">
        <v>29</v>
      </c>
      <c r="B37" s="3" t="s">
        <v>42</v>
      </c>
      <c r="C37" s="3" t="s">
        <v>108</v>
      </c>
      <c r="D37" s="4">
        <v>591</v>
      </c>
      <c r="E37" s="1">
        <f t="shared" si="0"/>
        <v>23503513.810000002</v>
      </c>
      <c r="F37" s="1">
        <v>20937101.8</v>
      </c>
      <c r="G37" s="1">
        <f t="shared" si="1"/>
        <v>2566412.01</v>
      </c>
      <c r="H37" s="1"/>
      <c r="I37" s="1">
        <v>142502.94</v>
      </c>
      <c r="J37" s="1">
        <v>2423909.07</v>
      </c>
      <c r="K37" s="1">
        <v>1708560.66</v>
      </c>
      <c r="L37" s="1">
        <v>2566412.01</v>
      </c>
      <c r="M37" s="1">
        <v>2566412.01</v>
      </c>
      <c r="N37" s="1">
        <v>0</v>
      </c>
      <c r="O37" s="3" t="s">
        <v>100</v>
      </c>
      <c r="P37" s="3" t="s">
        <v>11</v>
      </c>
      <c r="Q37" s="3" t="s">
        <v>6</v>
      </c>
      <c r="R37" s="3"/>
    </row>
    <row r="38" spans="1:18" ht="15">
      <c r="A38" s="2">
        <v>30</v>
      </c>
      <c r="B38" s="3" t="s">
        <v>43</v>
      </c>
      <c r="C38" s="3" t="s">
        <v>44</v>
      </c>
      <c r="D38" s="4">
        <v>71</v>
      </c>
      <c r="E38" s="1">
        <f t="shared" si="0"/>
        <v>1693461.8399999999</v>
      </c>
      <c r="F38" s="1">
        <v>1356807.64</v>
      </c>
      <c r="G38" s="1">
        <f t="shared" si="1"/>
        <v>336654.2</v>
      </c>
      <c r="H38" s="1"/>
      <c r="I38" s="1">
        <v>33371.51</v>
      </c>
      <c r="J38" s="1">
        <v>303282.69</v>
      </c>
      <c r="K38" s="1">
        <v>45751.82</v>
      </c>
      <c r="L38" s="1">
        <v>336654.2</v>
      </c>
      <c r="M38" s="1">
        <v>336654.2</v>
      </c>
      <c r="N38" s="1">
        <v>39237.36</v>
      </c>
      <c r="O38" s="3" t="s">
        <v>101</v>
      </c>
      <c r="P38" s="3" t="s">
        <v>10</v>
      </c>
      <c r="Q38" s="3" t="s">
        <v>6</v>
      </c>
      <c r="R38" s="3"/>
    </row>
    <row r="39" spans="1:18" ht="45">
      <c r="A39" s="2">
        <v>31</v>
      </c>
      <c r="B39" s="3" t="s">
        <v>45</v>
      </c>
      <c r="C39" s="3" t="s">
        <v>107</v>
      </c>
      <c r="D39" s="4">
        <v>651</v>
      </c>
      <c r="E39" s="1">
        <f t="shared" si="0"/>
        <v>25463661.96</v>
      </c>
      <c r="F39" s="1">
        <v>21486641.37</v>
      </c>
      <c r="G39" s="1">
        <f t="shared" si="1"/>
        <v>3977020.59</v>
      </c>
      <c r="H39" s="1"/>
      <c r="I39" s="1">
        <v>217322.46</v>
      </c>
      <c r="J39" s="1">
        <v>3759698.13</v>
      </c>
      <c r="K39" s="1">
        <v>2311326.46</v>
      </c>
      <c r="L39" s="1">
        <v>3977020.59</v>
      </c>
      <c r="M39" s="1">
        <v>3977020.59</v>
      </c>
      <c r="N39" s="1">
        <v>206745.92</v>
      </c>
      <c r="O39" s="3" t="s">
        <v>161</v>
      </c>
      <c r="P39" s="3" t="s">
        <v>10</v>
      </c>
      <c r="Q39" s="3" t="s">
        <v>140</v>
      </c>
      <c r="R39" s="3" t="s">
        <v>139</v>
      </c>
    </row>
    <row r="40" spans="1:18" ht="45">
      <c r="A40" s="2">
        <v>32</v>
      </c>
      <c r="B40" s="3" t="s">
        <v>46</v>
      </c>
      <c r="C40" s="3" t="s">
        <v>106</v>
      </c>
      <c r="D40" s="4">
        <v>396</v>
      </c>
      <c r="E40" s="1">
        <f t="shared" si="0"/>
        <v>16745913.48</v>
      </c>
      <c r="F40" s="1">
        <v>13839706.02</v>
      </c>
      <c r="G40" s="1">
        <f t="shared" si="1"/>
        <v>2906207.46</v>
      </c>
      <c r="H40" s="1"/>
      <c r="I40" s="1">
        <v>154437.4</v>
      </c>
      <c r="J40" s="1">
        <v>2751770.06</v>
      </c>
      <c r="K40" s="1">
        <v>2006121.99</v>
      </c>
      <c r="L40" s="1">
        <v>2906207.46</v>
      </c>
      <c r="M40" s="1">
        <v>2906207.46</v>
      </c>
      <c r="N40" s="1">
        <v>90382.47</v>
      </c>
      <c r="O40" s="3" t="s">
        <v>162</v>
      </c>
      <c r="P40" s="3" t="s">
        <v>10</v>
      </c>
      <c r="Q40" s="3" t="s">
        <v>142</v>
      </c>
      <c r="R40" s="3" t="s">
        <v>141</v>
      </c>
    </row>
    <row r="41" spans="1:18" ht="45">
      <c r="A41" s="2">
        <v>33</v>
      </c>
      <c r="B41" s="3" t="s">
        <v>47</v>
      </c>
      <c r="C41" s="3" t="s">
        <v>105</v>
      </c>
      <c r="D41" s="4">
        <v>144</v>
      </c>
      <c r="E41" s="1">
        <f t="shared" si="0"/>
        <v>9769937.89</v>
      </c>
      <c r="F41" s="1">
        <v>8672519</v>
      </c>
      <c r="G41" s="1">
        <f t="shared" si="1"/>
        <v>1097418.8900000001</v>
      </c>
      <c r="H41" s="1"/>
      <c r="I41" s="1">
        <v>60048.72</v>
      </c>
      <c r="J41" s="1">
        <v>1037370.17</v>
      </c>
      <c r="K41" s="1">
        <v>2867663.1</v>
      </c>
      <c r="L41" s="1">
        <v>1097418.89</v>
      </c>
      <c r="M41" s="1">
        <v>1097418.89</v>
      </c>
      <c r="N41" s="1">
        <v>92018.54</v>
      </c>
      <c r="O41" s="3" t="s">
        <v>122</v>
      </c>
      <c r="P41" s="3" t="s">
        <v>10</v>
      </c>
      <c r="Q41" s="3" t="s">
        <v>144</v>
      </c>
      <c r="R41" s="3" t="s">
        <v>143</v>
      </c>
    </row>
    <row r="42" spans="1:18" ht="45">
      <c r="A42" s="2">
        <v>34</v>
      </c>
      <c r="B42" s="3" t="s">
        <v>48</v>
      </c>
      <c r="C42" s="3" t="s">
        <v>104</v>
      </c>
      <c r="D42" s="4">
        <v>280</v>
      </c>
      <c r="E42" s="1">
        <f t="shared" si="0"/>
        <v>11589101.110000001</v>
      </c>
      <c r="F42" s="1">
        <v>9632595.23</v>
      </c>
      <c r="G42" s="1">
        <f t="shared" si="1"/>
        <v>1956505.8800000001</v>
      </c>
      <c r="H42" s="1"/>
      <c r="I42" s="1">
        <v>109300.52</v>
      </c>
      <c r="J42" s="1">
        <v>1847205.36</v>
      </c>
      <c r="K42" s="1">
        <v>1095754.82</v>
      </c>
      <c r="L42" s="1">
        <v>1956505.88</v>
      </c>
      <c r="M42" s="1">
        <v>1956505.88</v>
      </c>
      <c r="N42" s="1">
        <v>12561.82</v>
      </c>
      <c r="O42" s="3" t="s">
        <v>163</v>
      </c>
      <c r="P42" s="3" t="s">
        <v>10</v>
      </c>
      <c r="Q42" s="3" t="s">
        <v>146</v>
      </c>
      <c r="R42" s="3" t="s">
        <v>145</v>
      </c>
    </row>
    <row r="43" spans="1:18" ht="30">
      <c r="A43" s="2">
        <v>35</v>
      </c>
      <c r="B43" s="3" t="s">
        <v>49</v>
      </c>
      <c r="C43" s="3" t="s">
        <v>103</v>
      </c>
      <c r="D43" s="4">
        <v>20</v>
      </c>
      <c r="E43" s="1">
        <f t="shared" si="0"/>
        <v>4072418.89</v>
      </c>
      <c r="F43" s="1">
        <v>3033255.14</v>
      </c>
      <c r="G43" s="1">
        <f t="shared" si="1"/>
        <v>1039163.75</v>
      </c>
      <c r="H43" s="1"/>
      <c r="I43" s="1">
        <v>77760.55</v>
      </c>
      <c r="J43" s="1">
        <v>961403.2</v>
      </c>
      <c r="K43" s="1">
        <v>523483.75</v>
      </c>
      <c r="L43" s="1">
        <v>1039163.75</v>
      </c>
      <c r="M43" s="1">
        <v>1039163.75</v>
      </c>
      <c r="N43" s="1">
        <v>187250.65</v>
      </c>
      <c r="O43" s="3" t="s">
        <v>102</v>
      </c>
      <c r="P43" s="3" t="s">
        <v>11</v>
      </c>
      <c r="Q43" s="3" t="s">
        <v>6</v>
      </c>
      <c r="R43" s="3"/>
    </row>
    <row r="44" spans="1:18" s="13" customFormat="1" ht="15">
      <c r="A44" s="9"/>
      <c r="B44" s="9" t="s">
        <v>55</v>
      </c>
      <c r="C44" s="9"/>
      <c r="D44" s="9"/>
      <c r="E44" s="10">
        <f>F44+G44</f>
        <v>316488015.84</v>
      </c>
      <c r="F44" s="11">
        <f>F8+F9+F10+F11+F12+F13+F14+F15+F16+F17+F18+F19+F20+F21+F22+F23+F24+F25+F26+F27+F28+F29+F30+F31+F32+F33+F34+F35+F36+F37+F38+F39+F40+F41+F42+F43</f>
        <v>231403675.64</v>
      </c>
      <c r="G44" s="11">
        <f>G8+G9+G10+G11+G12+G13+G14+G15+G16+G17+G18+G19+G20+G21+G22+G23+G24+G25+G26+G27+G28+G29+G30+G31+G32+G33+G34+G35+G36+G37+G38+G39+G40+G41+G42+G43</f>
        <v>85084340.2</v>
      </c>
      <c r="H44" s="11">
        <f aca="true" t="shared" si="2" ref="H44:N44">H8+H9+H10+H11+H12+H13+H14+H15+H16+H17+H18+H19+H20+H21+H22+H23+H24+H25+H26+H27+H28+H29+H30+H31+H32+H33+H34+H35+H36+H37+H38+H39+H40+H41+H42+H43</f>
        <v>336353.47000000003</v>
      </c>
      <c r="I44" s="11">
        <f t="shared" si="2"/>
        <v>4215380.11</v>
      </c>
      <c r="J44" s="11">
        <f t="shared" si="2"/>
        <v>80532606.62</v>
      </c>
      <c r="K44" s="11">
        <f t="shared" si="2"/>
        <v>22810072.95</v>
      </c>
      <c r="L44" s="11">
        <f t="shared" si="2"/>
        <v>84747986.73</v>
      </c>
      <c r="M44" s="11">
        <f t="shared" si="2"/>
        <v>84747986.73</v>
      </c>
      <c r="N44" s="11">
        <f t="shared" si="2"/>
        <v>5867165.28</v>
      </c>
      <c r="O44" s="11"/>
      <c r="P44" s="11"/>
      <c r="Q44" s="12">
        <f>Q8+Q12+Q13+Q16+Q19+Q20+Q35+Q39+Q40+Q41+Q42</f>
        <v>552932.07</v>
      </c>
      <c r="R44" s="9"/>
    </row>
    <row r="45" spans="1:18" ht="15">
      <c r="A45" s="14"/>
      <c r="B45" s="14" t="s">
        <v>56</v>
      </c>
      <c r="C45" s="14"/>
      <c r="D45" s="14"/>
      <c r="E45" s="1">
        <f t="shared" si="0"/>
        <v>136871633.96</v>
      </c>
      <c r="F45" s="15">
        <f>F8+F9+F10+F11+F12+F13+F14+F15+F16+F17+F18+F19+F20+F21+F22+F23</f>
        <v>113336448.7</v>
      </c>
      <c r="G45" s="15">
        <f>G8+G9+G10+G11+G12+G13+G14+G15+G16+G17+G18+G19+G20+G21+G22+G23</f>
        <v>23535185.26</v>
      </c>
      <c r="H45" s="15">
        <f aca="true" t="shared" si="3" ref="H45:N45">H8+H9+H10+H11+H12+H13+H14+H15+H16+H17+H18+H19+H20+H21+H22+H23</f>
        <v>0</v>
      </c>
      <c r="I45" s="15"/>
      <c r="J45" s="15">
        <f t="shared" si="3"/>
        <v>22262587.110000003</v>
      </c>
      <c r="K45" s="15"/>
      <c r="L45" s="15">
        <f t="shared" si="3"/>
        <v>23535185.26</v>
      </c>
      <c r="M45" s="15">
        <f t="shared" si="3"/>
        <v>23535185.26</v>
      </c>
      <c r="N45" s="15">
        <f t="shared" si="3"/>
        <v>1868535.7</v>
      </c>
      <c r="O45" s="15"/>
      <c r="P45" s="15"/>
      <c r="Q45" s="15">
        <f>Q8+Q9+Q10+Q11+Q12+Q13+Q14+Q15+Q16+Q17+Q18+Q19+Q20+Q21+Q22+Q23</f>
        <v>325974.18999999994</v>
      </c>
      <c r="R45" s="14"/>
    </row>
    <row r="46" spans="1:18" ht="60">
      <c r="A46" s="14"/>
      <c r="B46" s="14" t="s">
        <v>57</v>
      </c>
      <c r="C46" s="14"/>
      <c r="D46" s="14"/>
      <c r="E46" s="1">
        <f t="shared" si="0"/>
        <v>39628125.09</v>
      </c>
      <c r="F46" s="15">
        <f>F24+F25+F26+F27+F28+F29+F30+F31+F32+F33</f>
        <v>0</v>
      </c>
      <c r="G46" s="15">
        <f>G24+G25+G26+G27+G28+G29+G30+G31+G32+G33</f>
        <v>39628125.09</v>
      </c>
      <c r="H46" s="15">
        <f>H24+H25+H26+H27+H28+H29+H30+H31+H32+H33</f>
        <v>336353.47000000003</v>
      </c>
      <c r="I46" s="15"/>
      <c r="J46" s="15">
        <f>J24+J25+J26+J27+J28+J29+J30+J31+J32+J33</f>
        <v>37573764.510000005</v>
      </c>
      <c r="K46" s="15"/>
      <c r="L46" s="15">
        <f>L24+L25+L26+L27+L28+L29+L30+L31+L32+L33</f>
        <v>39291771.62</v>
      </c>
      <c r="M46" s="15">
        <f>M24+M25+M26+M27+M28+M29+M30+M31+M32+M33</f>
        <v>39291771.62</v>
      </c>
      <c r="N46" s="15">
        <f>N24+N25+N26+N27+N28+N29+N30+N31+N32+N33</f>
        <v>2859702.98</v>
      </c>
      <c r="O46" s="15"/>
      <c r="P46" s="15"/>
      <c r="Q46" s="15">
        <f>Q24+Q25+Q26+Q27+Q28+Q29+Q30+Q31+Q32</f>
        <v>0</v>
      </c>
      <c r="R46" s="14"/>
    </row>
    <row r="47" spans="1:18" ht="15">
      <c r="A47" s="14"/>
      <c r="B47" s="14" t="s">
        <v>58</v>
      </c>
      <c r="C47" s="14"/>
      <c r="D47" s="14"/>
      <c r="E47" s="1">
        <f t="shared" si="0"/>
        <v>3013740.27</v>
      </c>
      <c r="F47" s="1">
        <f>F34</f>
        <v>0</v>
      </c>
      <c r="G47" s="1">
        <f>G34</f>
        <v>3013740.27</v>
      </c>
      <c r="H47" s="1">
        <f aca="true" t="shared" si="4" ref="H47:Q47">H34</f>
        <v>0</v>
      </c>
      <c r="I47" s="1"/>
      <c r="J47" s="1">
        <f t="shared" si="4"/>
        <v>2856047.67</v>
      </c>
      <c r="K47" s="1"/>
      <c r="L47" s="1">
        <f t="shared" si="4"/>
        <v>3013740.27</v>
      </c>
      <c r="M47" s="1">
        <f t="shared" si="4"/>
        <v>3013740.27</v>
      </c>
      <c r="N47" s="1">
        <f t="shared" si="4"/>
        <v>54993.95</v>
      </c>
      <c r="O47" s="1"/>
      <c r="P47" s="1"/>
      <c r="Q47" s="1" t="str">
        <f t="shared" si="4"/>
        <v>0,0</v>
      </c>
      <c r="R47" s="14"/>
    </row>
    <row r="48" spans="1:18" ht="15">
      <c r="A48" s="14"/>
      <c r="B48" s="14" t="s">
        <v>50</v>
      </c>
      <c r="C48" s="14"/>
      <c r="D48" s="14"/>
      <c r="E48" s="1">
        <f t="shared" si="0"/>
        <v>136974516.52</v>
      </c>
      <c r="F48" s="15">
        <f>F35+F36+F37+F38+F39+F40+F41+F42+F43</f>
        <v>118067226.94000001</v>
      </c>
      <c r="G48" s="15">
        <f>G35+G36+G37+G38+G39+G40+G41+G42+G43</f>
        <v>18907289.580000002</v>
      </c>
      <c r="H48" s="15">
        <f aca="true" t="shared" si="5" ref="H48:Q48">H35+H36+H37+H38+H39+H40+H41+H42+H43</f>
        <v>0</v>
      </c>
      <c r="I48" s="15"/>
      <c r="J48" s="15">
        <f t="shared" si="5"/>
        <v>17840207.330000002</v>
      </c>
      <c r="K48" s="15"/>
      <c r="L48" s="15">
        <f t="shared" si="5"/>
        <v>18907289.580000002</v>
      </c>
      <c r="M48" s="15">
        <f t="shared" si="5"/>
        <v>18907289.580000002</v>
      </c>
      <c r="N48" s="15">
        <f t="shared" si="5"/>
        <v>1083932.65</v>
      </c>
      <c r="O48" s="15"/>
      <c r="P48" s="15"/>
      <c r="Q48" s="15">
        <f t="shared" si="5"/>
        <v>226957.88</v>
      </c>
      <c r="R48" s="14"/>
    </row>
    <row r="50" ht="15">
      <c r="B50" s="6" t="s">
        <v>61</v>
      </c>
    </row>
    <row r="51" spans="2:11" ht="35.25" customHeight="1">
      <c r="B51" s="2" t="s">
        <v>62</v>
      </c>
      <c r="C51" s="20" t="s">
        <v>68</v>
      </c>
      <c r="D51" s="21"/>
      <c r="E51" s="21"/>
      <c r="F51" s="21"/>
      <c r="G51" s="21"/>
      <c r="H51" s="21"/>
      <c r="I51" s="21"/>
      <c r="J51" s="22"/>
      <c r="K51" s="16"/>
    </row>
    <row r="52" spans="2:11" ht="15">
      <c r="B52" s="17" t="s">
        <v>63</v>
      </c>
      <c r="C52" s="20" t="s">
        <v>73</v>
      </c>
      <c r="D52" s="21"/>
      <c r="E52" s="21"/>
      <c r="F52" s="21"/>
      <c r="G52" s="21"/>
      <c r="H52" s="21"/>
      <c r="I52" s="21"/>
      <c r="J52" s="22"/>
      <c r="K52" s="16"/>
    </row>
    <row r="53" spans="2:11" ht="15">
      <c r="B53" s="17" t="s">
        <v>64</v>
      </c>
      <c r="C53" s="20" t="s">
        <v>69</v>
      </c>
      <c r="D53" s="21"/>
      <c r="E53" s="21"/>
      <c r="F53" s="21"/>
      <c r="G53" s="21"/>
      <c r="H53" s="21"/>
      <c r="I53" s="21"/>
      <c r="J53" s="22"/>
      <c r="K53" s="16"/>
    </row>
    <row r="54" spans="2:11" ht="15">
      <c r="B54" s="17" t="s">
        <v>65</v>
      </c>
      <c r="C54" s="20" t="s">
        <v>71</v>
      </c>
      <c r="D54" s="21"/>
      <c r="E54" s="21"/>
      <c r="F54" s="21"/>
      <c r="G54" s="21"/>
      <c r="H54" s="21"/>
      <c r="I54" s="21"/>
      <c r="J54" s="22"/>
      <c r="K54" s="16"/>
    </row>
    <row r="55" spans="2:11" ht="15">
      <c r="B55" s="17" t="s">
        <v>66</v>
      </c>
      <c r="C55" s="20" t="s">
        <v>70</v>
      </c>
      <c r="D55" s="21"/>
      <c r="E55" s="21"/>
      <c r="F55" s="21"/>
      <c r="G55" s="21"/>
      <c r="H55" s="21"/>
      <c r="I55" s="21"/>
      <c r="J55" s="22"/>
      <c r="K55" s="16"/>
    </row>
    <row r="56" spans="2:11" ht="15">
      <c r="B56" s="17" t="s">
        <v>67</v>
      </c>
      <c r="C56" s="20" t="s">
        <v>72</v>
      </c>
      <c r="D56" s="21"/>
      <c r="E56" s="21"/>
      <c r="F56" s="21"/>
      <c r="G56" s="21"/>
      <c r="H56" s="21"/>
      <c r="I56" s="21"/>
      <c r="J56" s="22"/>
      <c r="K56" s="16"/>
    </row>
    <row r="57" spans="2:10" ht="15">
      <c r="B57" s="17" t="s">
        <v>79</v>
      </c>
      <c r="C57" s="20" t="s">
        <v>80</v>
      </c>
      <c r="D57" s="21"/>
      <c r="E57" s="21"/>
      <c r="F57" s="21"/>
      <c r="G57" s="21"/>
      <c r="H57" s="21"/>
      <c r="I57" s="21"/>
      <c r="J57" s="22"/>
    </row>
  </sheetData>
  <sheetProtection/>
  <mergeCells count="28">
    <mergeCell ref="B4:B7"/>
    <mergeCell ref="C5:C7"/>
    <mergeCell ref="D5:D7"/>
    <mergeCell ref="A4:A7"/>
    <mergeCell ref="O5:O7"/>
    <mergeCell ref="L4:L7"/>
    <mergeCell ref="M4:M7"/>
    <mergeCell ref="C4:K4"/>
    <mergeCell ref="K5:K7"/>
    <mergeCell ref="N4:N7"/>
    <mergeCell ref="P1:R1"/>
    <mergeCell ref="C2:P2"/>
    <mergeCell ref="O4:P4"/>
    <mergeCell ref="Q4:R4"/>
    <mergeCell ref="P5:P7"/>
    <mergeCell ref="Q5:Q7"/>
    <mergeCell ref="R5:R7"/>
    <mergeCell ref="G6:J6"/>
    <mergeCell ref="F6:F7"/>
    <mergeCell ref="E5:J5"/>
    <mergeCell ref="E6:E7"/>
    <mergeCell ref="C57:J57"/>
    <mergeCell ref="C52:J52"/>
    <mergeCell ref="C53:J53"/>
    <mergeCell ref="C54:J54"/>
    <mergeCell ref="C55:J55"/>
    <mergeCell ref="C56:J56"/>
    <mergeCell ref="C51:J51"/>
  </mergeCells>
  <printOptions/>
  <pageMargins left="0.11811023622047245" right="0.11811023622047245" top="0.5511811023622047" bottom="0.15748031496062992" header="0.31496062992125984" footer="0.31496062992125984"/>
  <pageSetup fitToHeight="5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6" sqref="K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2016-04-07T08:44:15Z</cp:lastPrinted>
  <dcterms:created xsi:type="dcterms:W3CDTF">2015-03-27T08:27:08Z</dcterms:created>
  <dcterms:modified xsi:type="dcterms:W3CDTF">2016-04-29T07:57:53Z</dcterms:modified>
  <cp:category/>
  <cp:version/>
  <cp:contentType/>
  <cp:contentStatus/>
</cp:coreProperties>
</file>