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<sst xmlns="http://schemas.openxmlformats.org/spreadsheetml/2006/main" count="84" uniqueCount="49">
  <si>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муниципальная программа</t>
  </si>
  <si>
    <t>объем средств в соответсвии с проектом бюджета</t>
  </si>
  <si>
    <t>отклонения</t>
  </si>
  <si>
    <t xml:space="preserve">Подпрограмма «Устойчивое развитие сельских территорий Александровского муниципального района Пермского края 
на 2015 – 2017 годы»
</t>
  </si>
  <si>
    <t>Подпрограмма «Финансовая поддержка субъектов малого и среднего предпринимательства в Александровском муниципальном районе Пермского края на 2015 -2017 годы»</t>
  </si>
  <si>
    <t>Подпрограмма « Повышение престижа предпринимательской деятельности в Александровском муниципальном районе Пермского края на 2015 – 2017 годы»</t>
  </si>
  <si>
    <t xml:space="preserve">4. Муниципальная программа
«Развитие культуры, спорта и туризма Александровского муниципального района» на 2015 – 2017 годы
</t>
  </si>
  <si>
    <t xml:space="preserve">6. Муниципальная программа 
«Управление муниципальными финансами Александровского муниципального района на 2015 – 2017 годы»
</t>
  </si>
  <si>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</si>
  <si>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</si>
  <si>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</si>
  <si>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 xml:space="preserve">7. Муниципальная программа
«Экологическая безопасность Александровского муниципального района на 2015 – 2017 годы»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</si>
  <si>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</si>
  <si>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</si>
  <si>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</si>
  <si>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бюджет АМР </t>
  </si>
  <si>
    <t>бюджет ПК</t>
  </si>
  <si>
    <t>бюджет поселений</t>
  </si>
  <si>
    <t>федеральный бюджет</t>
  </si>
  <si>
    <t>внебюджетные источники</t>
  </si>
  <si>
    <t>ВСЕГО по программам, в том числе:</t>
  </si>
  <si>
    <t>процент обеспеченности</t>
  </si>
  <si>
    <t>Анализ объема бюджетных ассигнования на муниципальные программы</t>
  </si>
  <si>
    <t xml:space="preserve">1.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края»
</t>
  </si>
  <si>
    <t xml:space="preserve">Подпрограмма « Развитие сельского хозяйства 
в Александровском муниципальном районе Пермского края на 2015 – 2017 годы»
</t>
  </si>
  <si>
    <t xml:space="preserve">федеральный бюджет </t>
  </si>
  <si>
    <t>внебюджетные средства</t>
  </si>
  <si>
    <t xml:space="preserve">2. Муниципальная программа 
«Развитие малого и среднего предпринимательства в Александровском муниципальном районе Пермского края»
</t>
  </si>
  <si>
    <t xml:space="preserve">3. Муниципальная программа 
«Обеспечение безопасности граждан Александровского муниципального района»
</t>
  </si>
  <si>
    <t xml:space="preserve">Подпрограмма «Общественная безопасность и профилактика правонарушений в Александровском муниципальном районе»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</si>
  <si>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</t>
  </si>
  <si>
    <t>Подпрограмма «Пожарная безопасность Александровского муниципального района»</t>
  </si>
  <si>
    <t xml:space="preserve">Подпрограмма «Развитие межнациональных отношений в Александровском муниципальном районе»
</t>
  </si>
  <si>
    <t xml:space="preserve">Подпрограмма «Развитие культуры и молодежной политики Александровского муниципального района»
</t>
  </si>
  <si>
    <t xml:space="preserve">Подпрограмма «Развитие физической культуры, спорта 
и туризма в Александровском муниципальном районе»
</t>
  </si>
  <si>
    <t>Подпрограмма "Создание условий эффективного развития сети организаций культуры в поселениях Алексадровского муниципального района"</t>
  </si>
  <si>
    <t xml:space="preserve">5. Муниципальная программа
«Социальная поддержка жителей Александровского
 муниципального района»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</si>
  <si>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района»</t>
  </si>
  <si>
    <t xml:space="preserve">Подпрограмма «Обеспечение жильем молодых семей 
в Александровском муниципальном районе»
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</si>
  <si>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 2015-2017 годы»
</t>
  </si>
  <si>
    <t xml:space="preserve">Подпрограмма «Утилизация и переработка бытовых 
и промышленных отходов на 2015-2017 годы»
</t>
  </si>
  <si>
    <t xml:space="preserve">8. Муниципальная программа 
«Реформирование и развитие муниципальной службы Александровского муниципального района»
</t>
  </si>
  <si>
    <t xml:space="preserve">Подпрограмма «Развитие муниципальной службы 
в Александровском муниципальном районе»
</t>
  </si>
  <si>
    <t xml:space="preserve">Подпрограмма « Противодействие коррупции 
в Александровском муниципальном районе»
</t>
  </si>
  <si>
    <t>Подпрограмма "Управление муниципальным долгом Александровского муниципального района"</t>
  </si>
  <si>
    <t xml:space="preserve">9. Муниципальная программа 
«Эффективное использование и управление муниципальным имуществом Александровского муниципального района»
</t>
  </si>
  <si>
    <t>доля расходов бюджета, распределенных по программам</t>
  </si>
  <si>
    <t>объем средств в соотвествии с паспортом муниципальной программой</t>
  </si>
  <si>
    <t xml:space="preserve">Приложение № 4  к заключению КСП АМР от 23.11.2015 №3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</si>
</sst>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37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2.7109375" style="4" customWidth="1"/>
    <col min="2" max="4" width="12.28125" style="4" bestFit="1" customWidth="1"/>
    <col min="5" max="5" width="12.28125" style="4" customWidth="1"/>
    <col min="6" max="6" width="18.8515625" style="4" customWidth="1"/>
    <col min="7" max="7" width="12.140625" style="4" customWidth="1"/>
    <col min="8" max="8" width="16.8515625" style="7" customWidth="1"/>
    <col min="9" max="9" width="19.7109375" style="4" customWidth="1"/>
    <col min="10" max="16384" width="9.140625" style="4" customWidth="1"/>
  </cols>
  <sheetData>
    <row r="1" spans="6:8" ht="32.25" customHeight="1">
      <c r="F1" s="23" t="s">
        <v>48</v>
      </c>
      <c r="G1" s="24"/>
      <c r="H1" s="24"/>
    </row>
    <row r="3" spans="2:7" ht="15">
      <c r="B3" s="22" t="s">
        <v>22</v>
      </c>
      <c r="C3" s="22"/>
      <c r="D3" s="22"/>
      <c r="E3" s="22"/>
      <c r="F3" s="22"/>
      <c r="G3" s="22"/>
    </row>
    <row r="5" spans="1:9" ht="46.5" customHeight="1">
      <c r="A5" s="21" t="s">
        <v>0</v>
      </c>
      <c r="B5" s="21" t="s">
        <v>47</v>
      </c>
      <c r="C5" s="21"/>
      <c r="D5" s="21"/>
      <c r="E5" s="21"/>
      <c r="F5" s="12" t="s">
        <v>1</v>
      </c>
      <c r="G5" s="12" t="s">
        <v>2</v>
      </c>
      <c r="H5" s="13" t="s">
        <v>21</v>
      </c>
      <c r="I5" s="25" t="s">
        <v>46</v>
      </c>
    </row>
    <row r="6" spans="1:9" ht="25.5" customHeight="1">
      <c r="A6" s="21"/>
      <c r="B6" s="12">
        <v>2015</v>
      </c>
      <c r="C6" s="12">
        <v>2016</v>
      </c>
      <c r="D6" s="12">
        <v>2017</v>
      </c>
      <c r="E6" s="12">
        <v>2018</v>
      </c>
      <c r="F6" s="12">
        <v>2016</v>
      </c>
      <c r="G6" s="12">
        <v>2016</v>
      </c>
      <c r="H6" s="13">
        <v>2015</v>
      </c>
      <c r="I6" s="26"/>
    </row>
    <row r="7" spans="1:9" s="2" customFormat="1" ht="75">
      <c r="A7" s="1" t="s">
        <v>23</v>
      </c>
      <c r="B7" s="14">
        <f>B8+B12</f>
        <v>8419.9</v>
      </c>
      <c r="C7" s="14">
        <f>C8+C12</f>
        <v>106</v>
      </c>
      <c r="D7" s="14">
        <f>D8+D12</f>
        <v>106</v>
      </c>
      <c r="E7" s="14">
        <f>E8+E12</f>
        <v>100</v>
      </c>
      <c r="F7" s="14">
        <f>F8+F12</f>
        <v>105</v>
      </c>
      <c r="G7" s="14">
        <f>F7-C7</f>
        <v>-1</v>
      </c>
      <c r="H7" s="14">
        <f>F7*100/C7</f>
        <v>99.05660377358491</v>
      </c>
      <c r="I7" s="19">
        <f>F7*100/560229.7</f>
        <v>0.01874231230511342</v>
      </c>
    </row>
    <row r="8" spans="1:9" ht="60">
      <c r="A8" s="3" t="s">
        <v>24</v>
      </c>
      <c r="B8" s="15">
        <f>B9+B10+B11</f>
        <v>195</v>
      </c>
      <c r="C8" s="15">
        <f>C9+C10+C11</f>
        <v>106</v>
      </c>
      <c r="D8" s="15">
        <f>D9+D10+D11</f>
        <v>106</v>
      </c>
      <c r="E8" s="15">
        <f>E9+E10+E11</f>
        <v>100</v>
      </c>
      <c r="F8" s="15">
        <f>F9+F10</f>
        <v>105</v>
      </c>
      <c r="G8" s="16">
        <f>F8-C8</f>
        <v>-1</v>
      </c>
      <c r="H8" s="16">
        <f aca="true" t="shared" si="0" ref="H8:H71">F8*100/C8</f>
        <v>99.05660377358491</v>
      </c>
      <c r="I8" s="20">
        <f aca="true" t="shared" si="1" ref="I8:I71">F8*100/560229.7</f>
        <v>0.01874231230511342</v>
      </c>
    </row>
    <row r="9" spans="1:9" ht="15">
      <c r="A9" s="5" t="s">
        <v>15</v>
      </c>
      <c r="B9" s="15">
        <v>100</v>
      </c>
      <c r="C9" s="15">
        <v>100</v>
      </c>
      <c r="D9" s="15">
        <v>100</v>
      </c>
      <c r="E9" s="15">
        <v>100</v>
      </c>
      <c r="F9" s="15">
        <v>100</v>
      </c>
      <c r="G9" s="16">
        <f aca="true" t="shared" si="2" ref="G9:G72">F9-C9</f>
        <v>0</v>
      </c>
      <c r="H9" s="16">
        <f t="shared" si="0"/>
        <v>100</v>
      </c>
      <c r="I9" s="20">
        <f t="shared" si="1"/>
        <v>0.017849821242965164</v>
      </c>
    </row>
    <row r="10" spans="1:9" ht="15">
      <c r="A10" s="5" t="s">
        <v>16</v>
      </c>
      <c r="B10" s="15">
        <v>5</v>
      </c>
      <c r="C10" s="15">
        <v>6</v>
      </c>
      <c r="D10" s="15">
        <v>6</v>
      </c>
      <c r="E10" s="15">
        <v>0</v>
      </c>
      <c r="F10" s="15">
        <v>5</v>
      </c>
      <c r="G10" s="16">
        <f t="shared" si="2"/>
        <v>-1</v>
      </c>
      <c r="H10" s="16">
        <f t="shared" si="0"/>
        <v>83.33333333333333</v>
      </c>
      <c r="I10" s="20">
        <f t="shared" si="1"/>
        <v>0.0008924910621482581</v>
      </c>
    </row>
    <row r="11" spans="1:9" ht="15">
      <c r="A11" s="5" t="s">
        <v>25</v>
      </c>
      <c r="B11" s="15">
        <v>90</v>
      </c>
      <c r="C11" s="15">
        <v>0</v>
      </c>
      <c r="D11" s="15">
        <v>0</v>
      </c>
      <c r="E11" s="15">
        <v>0</v>
      </c>
      <c r="F11" s="15">
        <v>0</v>
      </c>
      <c r="G11" s="16">
        <f t="shared" si="2"/>
        <v>0</v>
      </c>
      <c r="H11" s="14"/>
      <c r="I11" s="20">
        <f t="shared" si="1"/>
        <v>0</v>
      </c>
    </row>
    <row r="12" spans="1:9" ht="75">
      <c r="A12" s="3" t="s">
        <v>3</v>
      </c>
      <c r="B12" s="15">
        <f>B13+B14+B15+B16</f>
        <v>8224.9</v>
      </c>
      <c r="C12" s="15">
        <f>C13+C14+C15+C16</f>
        <v>0</v>
      </c>
      <c r="D12" s="15">
        <f>D13+D14+D15+D16</f>
        <v>0</v>
      </c>
      <c r="E12" s="15">
        <f>E13+E14+E15+E16</f>
        <v>0</v>
      </c>
      <c r="F12" s="15">
        <v>0</v>
      </c>
      <c r="G12" s="16">
        <f t="shared" si="2"/>
        <v>0</v>
      </c>
      <c r="H12" s="14"/>
      <c r="I12" s="20">
        <f t="shared" si="1"/>
        <v>0</v>
      </c>
    </row>
    <row r="13" spans="1:9" ht="15">
      <c r="A13" s="5" t="s">
        <v>15</v>
      </c>
      <c r="B13" s="15">
        <v>3289.9</v>
      </c>
      <c r="C13" s="15">
        <v>0</v>
      </c>
      <c r="D13" s="15">
        <v>0</v>
      </c>
      <c r="E13" s="15">
        <v>0</v>
      </c>
      <c r="F13" s="15"/>
      <c r="G13" s="16">
        <f t="shared" si="2"/>
        <v>0</v>
      </c>
      <c r="H13" s="14"/>
      <c r="I13" s="20">
        <f t="shared" si="1"/>
        <v>0</v>
      </c>
    </row>
    <row r="14" spans="1:9" ht="15">
      <c r="A14" s="5" t="s">
        <v>17</v>
      </c>
      <c r="B14" s="15">
        <v>0</v>
      </c>
      <c r="C14" s="15">
        <v>0</v>
      </c>
      <c r="D14" s="15">
        <v>0</v>
      </c>
      <c r="E14" s="15">
        <v>0</v>
      </c>
      <c r="F14" s="15"/>
      <c r="G14" s="16">
        <f t="shared" si="2"/>
        <v>0</v>
      </c>
      <c r="H14" s="14"/>
      <c r="I14" s="20">
        <f t="shared" si="1"/>
        <v>0</v>
      </c>
    </row>
    <row r="15" spans="1:9" ht="15">
      <c r="A15" s="5" t="s">
        <v>18</v>
      </c>
      <c r="B15" s="15">
        <v>2467.5</v>
      </c>
      <c r="C15" s="15">
        <v>0</v>
      </c>
      <c r="D15" s="15">
        <v>0</v>
      </c>
      <c r="E15" s="15">
        <v>0</v>
      </c>
      <c r="F15" s="15"/>
      <c r="G15" s="16">
        <f t="shared" si="2"/>
        <v>0</v>
      </c>
      <c r="H15" s="14"/>
      <c r="I15" s="20">
        <f t="shared" si="1"/>
        <v>0</v>
      </c>
    </row>
    <row r="16" spans="1:9" ht="15">
      <c r="A16" s="5" t="s">
        <v>26</v>
      </c>
      <c r="B16" s="15">
        <v>2467.5</v>
      </c>
      <c r="C16" s="15">
        <v>0</v>
      </c>
      <c r="D16" s="15">
        <v>0</v>
      </c>
      <c r="E16" s="15">
        <v>0</v>
      </c>
      <c r="F16" s="15"/>
      <c r="G16" s="16">
        <f t="shared" si="2"/>
        <v>0</v>
      </c>
      <c r="H16" s="14"/>
      <c r="I16" s="20">
        <f t="shared" si="1"/>
        <v>0</v>
      </c>
    </row>
    <row r="17" spans="1:9" s="2" customFormat="1" ht="78.75">
      <c r="A17" s="9" t="s">
        <v>27</v>
      </c>
      <c r="B17" s="14">
        <f>B18+B20</f>
        <v>224.7</v>
      </c>
      <c r="C17" s="14">
        <f>C18+C20</f>
        <v>220</v>
      </c>
      <c r="D17" s="14">
        <f>D18+D20</f>
        <v>220</v>
      </c>
      <c r="E17" s="14">
        <f>E18+E20</f>
        <v>220</v>
      </c>
      <c r="F17" s="14">
        <f>F18+F20</f>
        <v>220</v>
      </c>
      <c r="G17" s="14">
        <f t="shared" si="2"/>
        <v>0</v>
      </c>
      <c r="H17" s="14">
        <f t="shared" si="0"/>
        <v>100</v>
      </c>
      <c r="I17" s="19">
        <f t="shared" si="1"/>
        <v>0.03926960673452336</v>
      </c>
    </row>
    <row r="18" spans="1:9" ht="63">
      <c r="A18" s="10" t="s">
        <v>4</v>
      </c>
      <c r="B18" s="15">
        <f>B19</f>
        <v>204.7</v>
      </c>
      <c r="C18" s="15">
        <f>C19</f>
        <v>200</v>
      </c>
      <c r="D18" s="15">
        <f>D19</f>
        <v>200</v>
      </c>
      <c r="E18" s="15">
        <f>E19</f>
        <v>200</v>
      </c>
      <c r="F18" s="15">
        <f>F19</f>
        <v>200</v>
      </c>
      <c r="G18" s="16">
        <f t="shared" si="2"/>
        <v>0</v>
      </c>
      <c r="H18" s="16">
        <f t="shared" si="0"/>
        <v>100</v>
      </c>
      <c r="I18" s="20">
        <f t="shared" si="1"/>
        <v>0.03569964248593033</v>
      </c>
    </row>
    <row r="19" spans="1:9" ht="15.75">
      <c r="A19" s="11" t="s">
        <v>15</v>
      </c>
      <c r="B19" s="15">
        <v>204.7</v>
      </c>
      <c r="C19" s="15">
        <v>200</v>
      </c>
      <c r="D19" s="15">
        <v>200</v>
      </c>
      <c r="E19" s="15">
        <v>200</v>
      </c>
      <c r="F19" s="15">
        <v>200</v>
      </c>
      <c r="G19" s="16">
        <f t="shared" si="2"/>
        <v>0</v>
      </c>
      <c r="H19" s="16">
        <f t="shared" si="0"/>
        <v>100</v>
      </c>
      <c r="I19" s="20">
        <f t="shared" si="1"/>
        <v>0.03569964248593033</v>
      </c>
    </row>
    <row r="20" spans="1:9" ht="60">
      <c r="A20" s="3" t="s">
        <v>5</v>
      </c>
      <c r="B20" s="15">
        <f>B21</f>
        <v>20</v>
      </c>
      <c r="C20" s="15">
        <f>C21</f>
        <v>20</v>
      </c>
      <c r="D20" s="15">
        <f>D21</f>
        <v>20</v>
      </c>
      <c r="E20" s="15">
        <f>E21</f>
        <v>20</v>
      </c>
      <c r="F20" s="15">
        <f>F21</f>
        <v>20</v>
      </c>
      <c r="G20" s="16">
        <f t="shared" si="2"/>
        <v>0</v>
      </c>
      <c r="H20" s="16">
        <f t="shared" si="0"/>
        <v>100</v>
      </c>
      <c r="I20" s="20">
        <f t="shared" si="1"/>
        <v>0.0035699642485930326</v>
      </c>
    </row>
    <row r="21" spans="1:9" ht="15.75">
      <c r="A21" s="11" t="s">
        <v>15</v>
      </c>
      <c r="B21" s="15">
        <v>20</v>
      </c>
      <c r="C21" s="15">
        <v>20</v>
      </c>
      <c r="D21" s="15">
        <v>20</v>
      </c>
      <c r="E21" s="15">
        <v>20</v>
      </c>
      <c r="F21" s="15">
        <v>20</v>
      </c>
      <c r="G21" s="16">
        <f t="shared" si="2"/>
        <v>0</v>
      </c>
      <c r="H21" s="16">
        <f t="shared" si="0"/>
        <v>100</v>
      </c>
      <c r="I21" s="20">
        <f t="shared" si="1"/>
        <v>0.0035699642485930326</v>
      </c>
    </row>
    <row r="22" spans="1:9" s="2" customFormat="1" ht="60">
      <c r="A22" s="1" t="s">
        <v>28</v>
      </c>
      <c r="B22" s="14">
        <f>B23+B25+B27+B29</f>
        <v>3162.6</v>
      </c>
      <c r="C22" s="14">
        <f>C23+C25+C27+C29</f>
        <v>4637.6</v>
      </c>
      <c r="D22" s="14">
        <f>D23+D25+D27+D29</f>
        <v>4075.6</v>
      </c>
      <c r="E22" s="14">
        <f>E23+E25+E27+E29</f>
        <v>3162.6</v>
      </c>
      <c r="F22" s="14">
        <f>F23+F25+F27+F29</f>
        <v>3368.8</v>
      </c>
      <c r="G22" s="14">
        <f t="shared" si="2"/>
        <v>-1268.8000000000002</v>
      </c>
      <c r="H22" s="14">
        <f t="shared" si="0"/>
        <v>72.64102121787131</v>
      </c>
      <c r="I22" s="19">
        <f t="shared" si="1"/>
        <v>0.6013247780330104</v>
      </c>
    </row>
    <row r="23" spans="1:9" ht="60">
      <c r="A23" s="3" t="s">
        <v>29</v>
      </c>
      <c r="B23" s="15">
        <f>B24</f>
        <v>2827.6</v>
      </c>
      <c r="C23" s="15">
        <f>C24</f>
        <v>4197.6</v>
      </c>
      <c r="D23" s="15">
        <f>D24</f>
        <v>3635.6</v>
      </c>
      <c r="E23" s="15">
        <f>E24</f>
        <v>2827.6</v>
      </c>
      <c r="F23" s="15">
        <f>F24</f>
        <v>3033.8</v>
      </c>
      <c r="G23" s="16">
        <f t="shared" si="2"/>
        <v>-1163.8000000000002</v>
      </c>
      <c r="H23" s="16">
        <f t="shared" si="0"/>
        <v>72.27463312368972</v>
      </c>
      <c r="I23" s="20">
        <f t="shared" si="1"/>
        <v>0.5415278768690771</v>
      </c>
    </row>
    <row r="24" spans="1:9" ht="15.75">
      <c r="A24" s="11" t="s">
        <v>15</v>
      </c>
      <c r="B24" s="15">
        <v>2827.6</v>
      </c>
      <c r="C24" s="15">
        <v>4197.6</v>
      </c>
      <c r="D24" s="15">
        <v>3635.6</v>
      </c>
      <c r="E24" s="15">
        <v>2827.6</v>
      </c>
      <c r="F24" s="15">
        <v>3033.8</v>
      </c>
      <c r="G24" s="16">
        <f t="shared" si="2"/>
        <v>-1163.8000000000002</v>
      </c>
      <c r="H24" s="16">
        <f t="shared" si="0"/>
        <v>72.27463312368972</v>
      </c>
      <c r="I24" s="20">
        <f t="shared" si="1"/>
        <v>0.5415278768690771</v>
      </c>
    </row>
    <row r="25" spans="1:9" ht="75">
      <c r="A25" s="3" t="s">
        <v>30</v>
      </c>
      <c r="B25" s="15">
        <f>B26</f>
        <v>320</v>
      </c>
      <c r="C25" s="15">
        <f>C26</f>
        <v>425</v>
      </c>
      <c r="D25" s="15">
        <f>D26</f>
        <v>425</v>
      </c>
      <c r="E25" s="15">
        <f>E26</f>
        <v>320</v>
      </c>
      <c r="F25" s="15">
        <f>F26</f>
        <v>320</v>
      </c>
      <c r="G25" s="16">
        <f t="shared" si="2"/>
        <v>-105</v>
      </c>
      <c r="H25" s="16">
        <f t="shared" si="0"/>
        <v>75.29411764705883</v>
      </c>
      <c r="I25" s="20">
        <f t="shared" si="1"/>
        <v>0.05711942797748852</v>
      </c>
    </row>
    <row r="26" spans="1:9" ht="15.75">
      <c r="A26" s="11" t="s">
        <v>15</v>
      </c>
      <c r="B26" s="15">
        <v>320</v>
      </c>
      <c r="C26" s="15">
        <v>425</v>
      </c>
      <c r="D26" s="15">
        <v>425</v>
      </c>
      <c r="E26" s="15">
        <v>320</v>
      </c>
      <c r="F26" s="15">
        <v>320</v>
      </c>
      <c r="G26" s="16">
        <f t="shared" si="2"/>
        <v>-105</v>
      </c>
      <c r="H26" s="16">
        <f t="shared" si="0"/>
        <v>75.29411764705883</v>
      </c>
      <c r="I26" s="20">
        <f t="shared" si="1"/>
        <v>0.05711942797748852</v>
      </c>
    </row>
    <row r="27" spans="1:9" ht="30">
      <c r="A27" s="3" t="s">
        <v>31</v>
      </c>
      <c r="B27" s="15">
        <f>B28</f>
        <v>0</v>
      </c>
      <c r="C27" s="15">
        <f>C28</f>
        <v>0</v>
      </c>
      <c r="D27" s="15">
        <f>D28</f>
        <v>0</v>
      </c>
      <c r="E27" s="15">
        <f>E28</f>
        <v>0</v>
      </c>
      <c r="F27" s="15">
        <f>F28</f>
        <v>0</v>
      </c>
      <c r="G27" s="16">
        <f t="shared" si="2"/>
        <v>0</v>
      </c>
      <c r="H27" s="16"/>
      <c r="I27" s="20">
        <f t="shared" si="1"/>
        <v>0</v>
      </c>
    </row>
    <row r="28" spans="1:9" ht="15.75">
      <c r="A28" s="11" t="s">
        <v>15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f t="shared" si="2"/>
        <v>0</v>
      </c>
      <c r="H28" s="16"/>
      <c r="I28" s="20">
        <f t="shared" si="1"/>
        <v>0</v>
      </c>
    </row>
    <row r="29" spans="1:9" ht="60">
      <c r="A29" s="3" t="s">
        <v>32</v>
      </c>
      <c r="B29" s="15">
        <f>B30</f>
        <v>15</v>
      </c>
      <c r="C29" s="15">
        <f>C30</f>
        <v>15</v>
      </c>
      <c r="D29" s="15">
        <f>D30</f>
        <v>15</v>
      </c>
      <c r="E29" s="15">
        <f>E30</f>
        <v>15</v>
      </c>
      <c r="F29" s="15">
        <f>F30</f>
        <v>15</v>
      </c>
      <c r="G29" s="16">
        <f t="shared" si="2"/>
        <v>0</v>
      </c>
      <c r="H29" s="16">
        <f t="shared" si="0"/>
        <v>100</v>
      </c>
      <c r="I29" s="20">
        <f t="shared" si="1"/>
        <v>0.0026774731864447746</v>
      </c>
    </row>
    <row r="30" spans="1:9" ht="15.75">
      <c r="A30" s="11" t="s">
        <v>15</v>
      </c>
      <c r="B30" s="15">
        <v>15</v>
      </c>
      <c r="C30" s="15">
        <v>15</v>
      </c>
      <c r="D30" s="15">
        <v>15</v>
      </c>
      <c r="E30" s="15">
        <v>15</v>
      </c>
      <c r="F30" s="15">
        <v>15</v>
      </c>
      <c r="G30" s="16">
        <f t="shared" si="2"/>
        <v>0</v>
      </c>
      <c r="H30" s="16">
        <f t="shared" si="0"/>
        <v>100</v>
      </c>
      <c r="I30" s="20">
        <f t="shared" si="1"/>
        <v>0.0026774731864447746</v>
      </c>
    </row>
    <row r="31" spans="1:9" s="2" customFormat="1" ht="75">
      <c r="A31" s="1" t="s">
        <v>6</v>
      </c>
      <c r="B31" s="17">
        <f>B32+B34+B37</f>
        <v>5790.24</v>
      </c>
      <c r="C31" s="14">
        <f>C32+C34+C37</f>
        <v>5083.700000000001</v>
      </c>
      <c r="D31" s="14">
        <f>D32+D34+D37</f>
        <v>5083.700000000001</v>
      </c>
      <c r="E31" s="14">
        <f>E32+E34+E37</f>
        <v>5083.700000000001</v>
      </c>
      <c r="F31" s="14">
        <f>F32+F34</f>
        <v>7880.6</v>
      </c>
      <c r="G31" s="14">
        <f t="shared" si="2"/>
        <v>2796.8999999999996</v>
      </c>
      <c r="H31" s="14">
        <f t="shared" si="0"/>
        <v>155.01701516611914</v>
      </c>
      <c r="I31" s="19">
        <f t="shared" si="1"/>
        <v>1.4066730128731126</v>
      </c>
    </row>
    <row r="32" spans="1:9" ht="45">
      <c r="A32" s="3" t="s">
        <v>33</v>
      </c>
      <c r="B32" s="15">
        <f>B33</f>
        <v>2137.4</v>
      </c>
      <c r="C32" s="15">
        <f>C33</f>
        <v>1667.4</v>
      </c>
      <c r="D32" s="15">
        <f>D33</f>
        <v>1667.4</v>
      </c>
      <c r="E32" s="15">
        <f>E33</f>
        <v>1667.4</v>
      </c>
      <c r="F32" s="15">
        <f>F33</f>
        <v>1667.5</v>
      </c>
      <c r="G32" s="16">
        <f t="shared" si="2"/>
        <v>0.09999999999990905</v>
      </c>
      <c r="H32" s="16">
        <f t="shared" si="0"/>
        <v>100.00599736116108</v>
      </c>
      <c r="I32" s="20">
        <f t="shared" si="1"/>
        <v>0.2976457692264441</v>
      </c>
    </row>
    <row r="33" spans="1:9" ht="15">
      <c r="A33" s="5" t="s">
        <v>15</v>
      </c>
      <c r="B33" s="15">
        <v>2137.4</v>
      </c>
      <c r="C33" s="15">
        <v>1667.4</v>
      </c>
      <c r="D33" s="15">
        <v>1667.4</v>
      </c>
      <c r="E33" s="15">
        <v>1667.4</v>
      </c>
      <c r="F33" s="15">
        <v>1667.5</v>
      </c>
      <c r="G33" s="16">
        <f t="shared" si="2"/>
        <v>0.09999999999990905</v>
      </c>
      <c r="H33" s="16">
        <f t="shared" si="0"/>
        <v>100.00599736116108</v>
      </c>
      <c r="I33" s="20">
        <f t="shared" si="1"/>
        <v>0.2976457692264441</v>
      </c>
    </row>
    <row r="34" spans="1:9" ht="75">
      <c r="A34" s="3" t="s">
        <v>34</v>
      </c>
      <c r="B34" s="18">
        <f>B36+B35</f>
        <v>3652.84</v>
      </c>
      <c r="C34" s="15">
        <f>C36+C35</f>
        <v>3016.3</v>
      </c>
      <c r="D34" s="15">
        <f>D36+D35</f>
        <v>3016.3</v>
      </c>
      <c r="E34" s="15">
        <f>E36+E35</f>
        <v>3016.3</v>
      </c>
      <c r="F34" s="15">
        <f>F36+F35</f>
        <v>6213.1</v>
      </c>
      <c r="G34" s="16">
        <f t="shared" si="2"/>
        <v>3196.8</v>
      </c>
      <c r="H34" s="16">
        <f t="shared" si="0"/>
        <v>205.98415276994993</v>
      </c>
      <c r="I34" s="20">
        <f t="shared" si="1"/>
        <v>1.1090272436466686</v>
      </c>
    </row>
    <row r="35" spans="1:9" ht="15">
      <c r="A35" s="5" t="s">
        <v>16</v>
      </c>
      <c r="B35" s="18">
        <v>0</v>
      </c>
      <c r="C35" s="15">
        <v>0</v>
      </c>
      <c r="D35" s="15">
        <v>0</v>
      </c>
      <c r="E35" s="15">
        <v>0</v>
      </c>
      <c r="F35" s="15">
        <v>0</v>
      </c>
      <c r="G35" s="16">
        <f t="shared" si="2"/>
        <v>0</v>
      </c>
      <c r="H35" s="16"/>
      <c r="I35" s="20">
        <f t="shared" si="1"/>
        <v>0</v>
      </c>
    </row>
    <row r="36" spans="1:9" ht="15">
      <c r="A36" s="5" t="s">
        <v>15</v>
      </c>
      <c r="B36" s="18">
        <v>3652.84</v>
      </c>
      <c r="C36" s="15">
        <v>3016.3</v>
      </c>
      <c r="D36" s="15">
        <v>3016.3</v>
      </c>
      <c r="E36" s="15">
        <v>3016.3</v>
      </c>
      <c r="F36" s="15">
        <v>6213.1</v>
      </c>
      <c r="G36" s="16">
        <f t="shared" si="2"/>
        <v>3196.8</v>
      </c>
      <c r="H36" s="16">
        <f t="shared" si="0"/>
        <v>205.98415276994993</v>
      </c>
      <c r="I36" s="20">
        <f t="shared" si="1"/>
        <v>1.1090272436466686</v>
      </c>
    </row>
    <row r="37" spans="1:9" ht="45">
      <c r="A37" s="5" t="s">
        <v>35</v>
      </c>
      <c r="B37" s="15"/>
      <c r="C37" s="15">
        <f>C38</f>
        <v>400</v>
      </c>
      <c r="D37" s="15">
        <f>D38</f>
        <v>400</v>
      </c>
      <c r="E37" s="15">
        <f>E38</f>
        <v>400</v>
      </c>
      <c r="F37" s="15">
        <f>F38</f>
        <v>0</v>
      </c>
      <c r="G37" s="16">
        <f t="shared" si="2"/>
        <v>-400</v>
      </c>
      <c r="H37" s="16">
        <f t="shared" si="0"/>
        <v>0</v>
      </c>
      <c r="I37" s="20">
        <f t="shared" si="1"/>
        <v>0</v>
      </c>
    </row>
    <row r="38" spans="1:9" ht="15">
      <c r="A38" s="5" t="s">
        <v>15</v>
      </c>
      <c r="B38" s="15"/>
      <c r="C38" s="15">
        <v>400</v>
      </c>
      <c r="D38" s="15">
        <v>400</v>
      </c>
      <c r="E38" s="15">
        <v>400</v>
      </c>
      <c r="F38" s="15">
        <v>0</v>
      </c>
      <c r="G38" s="16">
        <f t="shared" si="2"/>
        <v>-400</v>
      </c>
      <c r="H38" s="16">
        <f t="shared" si="0"/>
        <v>0</v>
      </c>
      <c r="I38" s="20">
        <f t="shared" si="1"/>
        <v>0</v>
      </c>
    </row>
    <row r="39" spans="1:9" s="2" customFormat="1" ht="60">
      <c r="A39" s="1" t="s">
        <v>36</v>
      </c>
      <c r="B39" s="14">
        <f>B40+B45</f>
        <v>48835.59000000001</v>
      </c>
      <c r="C39" s="14">
        <f>C40+C45</f>
        <v>43736.649999999994</v>
      </c>
      <c r="D39" s="14">
        <f>D40+D45</f>
        <v>43740.149999999994</v>
      </c>
      <c r="E39" s="14">
        <f>E40+E45</f>
        <v>43693.84999999999</v>
      </c>
      <c r="F39" s="14">
        <f>F40+F45</f>
        <v>36542.799999999996</v>
      </c>
      <c r="G39" s="14">
        <f t="shared" si="2"/>
        <v>-7193.8499999999985</v>
      </c>
      <c r="H39" s="14">
        <f t="shared" si="0"/>
        <v>83.55189526404057</v>
      </c>
      <c r="I39" s="19">
        <f t="shared" si="1"/>
        <v>6.522824477174273</v>
      </c>
    </row>
    <row r="40" spans="1:9" ht="45">
      <c r="A40" s="3" t="s">
        <v>37</v>
      </c>
      <c r="B40" s="18">
        <f>B41+B42+B43+B44</f>
        <v>39313.600000000006</v>
      </c>
      <c r="C40" s="18">
        <f>C41+C42+C43+C44</f>
        <v>36632.95</v>
      </c>
      <c r="D40" s="18">
        <f>D41+D42+D43+D44</f>
        <v>36636.45</v>
      </c>
      <c r="E40" s="18">
        <f>E41+E42+E43+E44</f>
        <v>36590.149999999994</v>
      </c>
      <c r="F40" s="15">
        <f>F41+F42+F43</f>
        <v>36542.799999999996</v>
      </c>
      <c r="G40" s="16">
        <f t="shared" si="2"/>
        <v>-90.15000000000146</v>
      </c>
      <c r="H40" s="16">
        <f t="shared" si="0"/>
        <v>99.75391007276235</v>
      </c>
      <c r="I40" s="20">
        <f t="shared" si="1"/>
        <v>6.522824477174273</v>
      </c>
    </row>
    <row r="41" spans="1:9" ht="15">
      <c r="A41" s="5" t="s">
        <v>18</v>
      </c>
      <c r="B41" s="15">
        <v>1223.9</v>
      </c>
      <c r="C41" s="15">
        <v>0</v>
      </c>
      <c r="D41" s="15">
        <v>0</v>
      </c>
      <c r="E41" s="15">
        <v>0</v>
      </c>
      <c r="F41" s="15">
        <v>0</v>
      </c>
      <c r="G41" s="16">
        <f t="shared" si="2"/>
        <v>0</v>
      </c>
      <c r="H41" s="16"/>
      <c r="I41" s="20">
        <f t="shared" si="1"/>
        <v>0</v>
      </c>
    </row>
    <row r="42" spans="1:9" ht="15">
      <c r="A42" s="5" t="s">
        <v>16</v>
      </c>
      <c r="B42" s="15">
        <v>32733.4</v>
      </c>
      <c r="C42" s="15">
        <v>31301.1</v>
      </c>
      <c r="D42" s="15">
        <v>31304.6</v>
      </c>
      <c r="E42" s="15">
        <v>31258.3</v>
      </c>
      <c r="F42" s="15">
        <v>31301.1</v>
      </c>
      <c r="G42" s="16">
        <f t="shared" si="2"/>
        <v>0</v>
      </c>
      <c r="H42" s="16">
        <f t="shared" si="0"/>
        <v>100</v>
      </c>
      <c r="I42" s="20">
        <f t="shared" si="1"/>
        <v>5.587190397081769</v>
      </c>
    </row>
    <row r="43" spans="1:9" ht="15">
      <c r="A43" s="5" t="s">
        <v>15</v>
      </c>
      <c r="B43" s="15">
        <v>5293.14</v>
      </c>
      <c r="C43" s="15">
        <v>5241.61</v>
      </c>
      <c r="D43" s="15">
        <v>5241.61</v>
      </c>
      <c r="E43" s="15">
        <v>5241.61</v>
      </c>
      <c r="F43" s="15">
        <v>5241.7</v>
      </c>
      <c r="G43" s="16">
        <f t="shared" si="2"/>
        <v>0.09000000000014552</v>
      </c>
      <c r="H43" s="16">
        <f t="shared" si="0"/>
        <v>100.00171702969126</v>
      </c>
      <c r="I43" s="20">
        <f t="shared" si="1"/>
        <v>0.935634080092505</v>
      </c>
    </row>
    <row r="44" spans="1:9" ht="15">
      <c r="A44" s="5" t="s">
        <v>19</v>
      </c>
      <c r="B44" s="15">
        <v>63.16</v>
      </c>
      <c r="C44" s="15">
        <v>90.24</v>
      </c>
      <c r="D44" s="15">
        <v>90.24</v>
      </c>
      <c r="E44" s="15">
        <v>90.24</v>
      </c>
      <c r="F44" s="15">
        <v>0</v>
      </c>
      <c r="G44" s="16">
        <f t="shared" si="2"/>
        <v>-90.24</v>
      </c>
      <c r="H44" s="16">
        <f t="shared" si="0"/>
        <v>0</v>
      </c>
      <c r="I44" s="20">
        <f t="shared" si="1"/>
        <v>0</v>
      </c>
    </row>
    <row r="45" spans="1:9" ht="60">
      <c r="A45" s="3" t="s">
        <v>38</v>
      </c>
      <c r="B45" s="18">
        <f>B46+B47+B48+B49</f>
        <v>9521.990000000002</v>
      </c>
      <c r="C45" s="18">
        <f>C46+C47+C48+C49</f>
        <v>7103.7</v>
      </c>
      <c r="D45" s="18">
        <f>D46+D47+D48+D49</f>
        <v>7103.7</v>
      </c>
      <c r="E45" s="18">
        <f>E46+E47+E48+E49</f>
        <v>7103.7</v>
      </c>
      <c r="F45" s="15">
        <f>F46+F47+F48+F49</f>
        <v>0</v>
      </c>
      <c r="G45" s="16">
        <f t="shared" si="2"/>
        <v>-7103.7</v>
      </c>
      <c r="H45" s="16">
        <f t="shared" si="0"/>
        <v>0</v>
      </c>
      <c r="I45" s="20">
        <f t="shared" si="1"/>
        <v>0</v>
      </c>
    </row>
    <row r="46" spans="1:9" ht="15">
      <c r="A46" s="5" t="s">
        <v>18</v>
      </c>
      <c r="B46" s="15">
        <v>1166.46</v>
      </c>
      <c r="C46" s="15">
        <v>793.04</v>
      </c>
      <c r="D46" s="15">
        <v>793.04</v>
      </c>
      <c r="E46" s="15">
        <v>793.04</v>
      </c>
      <c r="F46" s="15">
        <v>0</v>
      </c>
      <c r="G46" s="16">
        <f t="shared" si="2"/>
        <v>-793.04</v>
      </c>
      <c r="H46" s="16">
        <f t="shared" si="0"/>
        <v>0</v>
      </c>
      <c r="I46" s="20">
        <f t="shared" si="1"/>
        <v>0</v>
      </c>
    </row>
    <row r="47" spans="1:9" ht="15">
      <c r="A47" s="5" t="s">
        <v>16</v>
      </c>
      <c r="B47" s="15">
        <v>2376.77</v>
      </c>
      <c r="C47" s="15">
        <v>1420.82</v>
      </c>
      <c r="D47" s="15">
        <v>1420.82</v>
      </c>
      <c r="E47" s="15">
        <v>1420.82</v>
      </c>
      <c r="F47" s="15">
        <v>0</v>
      </c>
      <c r="G47" s="16">
        <f t="shared" si="2"/>
        <v>-1420.82</v>
      </c>
      <c r="H47" s="16">
        <f t="shared" si="0"/>
        <v>0</v>
      </c>
      <c r="I47" s="20">
        <f t="shared" si="1"/>
        <v>0</v>
      </c>
    </row>
    <row r="48" spans="1:9" ht="15">
      <c r="A48" s="5" t="s">
        <v>17</v>
      </c>
      <c r="B48" s="15">
        <v>1513.7</v>
      </c>
      <c r="C48" s="15">
        <v>424.78</v>
      </c>
      <c r="D48" s="15">
        <v>424.78</v>
      </c>
      <c r="E48" s="15">
        <v>424.78</v>
      </c>
      <c r="F48" s="15">
        <v>0</v>
      </c>
      <c r="G48" s="16">
        <f t="shared" si="2"/>
        <v>-424.78</v>
      </c>
      <c r="H48" s="16">
        <f t="shared" si="0"/>
        <v>0</v>
      </c>
      <c r="I48" s="20">
        <f t="shared" si="1"/>
        <v>0</v>
      </c>
    </row>
    <row r="49" spans="1:9" ht="15">
      <c r="A49" s="5" t="s">
        <v>19</v>
      </c>
      <c r="B49" s="15">
        <v>4465.06</v>
      </c>
      <c r="C49" s="15">
        <v>4465.06</v>
      </c>
      <c r="D49" s="15">
        <v>4465.06</v>
      </c>
      <c r="E49" s="15">
        <v>4465.06</v>
      </c>
      <c r="F49" s="15">
        <v>0</v>
      </c>
      <c r="G49" s="16">
        <f t="shared" si="2"/>
        <v>-4465.06</v>
      </c>
      <c r="H49" s="16">
        <f t="shared" si="0"/>
        <v>0</v>
      </c>
      <c r="I49" s="20">
        <f t="shared" si="1"/>
        <v>0</v>
      </c>
    </row>
    <row r="50" spans="1:9" s="2" customFormat="1" ht="75">
      <c r="A50" s="1" t="s">
        <v>7</v>
      </c>
      <c r="B50" s="14">
        <f>B51+B52+B54+B57</f>
        <v>42871.1</v>
      </c>
      <c r="C50" s="14">
        <f>C51+C52+C54+C57</f>
        <v>50850.8</v>
      </c>
      <c r="D50" s="14">
        <f>D51+D52+D54+D57</f>
        <v>38629.5</v>
      </c>
      <c r="E50" s="14">
        <f>E51+E52+E54+E57</f>
        <v>42294.6</v>
      </c>
      <c r="F50" s="14">
        <f>F51+F52+F54+F57</f>
        <v>50850.8</v>
      </c>
      <c r="G50" s="14">
        <f t="shared" si="2"/>
        <v>0</v>
      </c>
      <c r="H50" s="14">
        <f t="shared" si="0"/>
        <v>100</v>
      </c>
      <c r="I50" s="19">
        <f t="shared" si="1"/>
        <v>9.07677690061773</v>
      </c>
    </row>
    <row r="51" spans="1:9" s="7" customFormat="1" ht="45">
      <c r="A51" s="6" t="s">
        <v>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2"/>
        <v>0</v>
      </c>
      <c r="H51" s="14"/>
      <c r="I51" s="20">
        <f t="shared" si="1"/>
        <v>0</v>
      </c>
    </row>
    <row r="52" spans="1:9" s="7" customFormat="1" ht="45">
      <c r="A52" s="6" t="s">
        <v>9</v>
      </c>
      <c r="B52" s="16">
        <f>B53</f>
        <v>35746.1</v>
      </c>
      <c r="C52" s="16">
        <f>C53</f>
        <v>42703.5</v>
      </c>
      <c r="D52" s="16">
        <f>D53</f>
        <v>31738.1</v>
      </c>
      <c r="E52" s="16">
        <f>E53</f>
        <v>35403.2</v>
      </c>
      <c r="F52" s="16">
        <f>F53</f>
        <v>42703.5</v>
      </c>
      <c r="G52" s="16">
        <f t="shared" si="2"/>
        <v>0</v>
      </c>
      <c r="H52" s="16">
        <f t="shared" si="0"/>
        <v>100</v>
      </c>
      <c r="I52" s="20">
        <f t="shared" si="1"/>
        <v>7.622498414489629</v>
      </c>
    </row>
    <row r="53" spans="1:9" s="7" customFormat="1" ht="15">
      <c r="A53" s="5" t="s">
        <v>15</v>
      </c>
      <c r="B53" s="16">
        <v>35746.1</v>
      </c>
      <c r="C53" s="16">
        <v>42703.5</v>
      </c>
      <c r="D53" s="16">
        <v>31738.1</v>
      </c>
      <c r="E53" s="16">
        <v>35403.2</v>
      </c>
      <c r="F53" s="16">
        <v>42703.5</v>
      </c>
      <c r="G53" s="16">
        <f t="shared" si="2"/>
        <v>0</v>
      </c>
      <c r="H53" s="16">
        <f t="shared" si="0"/>
        <v>100</v>
      </c>
      <c r="I53" s="20">
        <f t="shared" si="1"/>
        <v>7.622498414489629</v>
      </c>
    </row>
    <row r="54" spans="1:9" s="7" customFormat="1" ht="45">
      <c r="A54" s="6" t="s">
        <v>10</v>
      </c>
      <c r="B54" s="16">
        <f>B55+B56</f>
        <v>6925</v>
      </c>
      <c r="C54" s="16">
        <f>C55+C56</f>
        <v>6891.3</v>
      </c>
      <c r="D54" s="16">
        <f>D55+D56</f>
        <v>6891.4</v>
      </c>
      <c r="E54" s="16">
        <f>E55+E56</f>
        <v>6891.4</v>
      </c>
      <c r="F54" s="16">
        <f>F55+F56</f>
        <v>6891.3</v>
      </c>
      <c r="G54" s="16">
        <f t="shared" si="2"/>
        <v>0</v>
      </c>
      <c r="H54" s="16">
        <f t="shared" si="0"/>
        <v>100</v>
      </c>
      <c r="I54" s="20">
        <f t="shared" si="1"/>
        <v>1.2300847313164582</v>
      </c>
    </row>
    <row r="55" spans="1:9" s="7" customFormat="1" ht="15">
      <c r="A55" s="5" t="s">
        <v>16</v>
      </c>
      <c r="B55" s="16">
        <v>12.9</v>
      </c>
      <c r="C55" s="16">
        <v>12.8</v>
      </c>
      <c r="D55" s="16">
        <v>12.9</v>
      </c>
      <c r="E55" s="16">
        <v>12.9</v>
      </c>
      <c r="F55" s="16">
        <v>12.8</v>
      </c>
      <c r="G55" s="16">
        <f t="shared" si="2"/>
        <v>0</v>
      </c>
      <c r="H55" s="16">
        <f t="shared" si="0"/>
        <v>100</v>
      </c>
      <c r="I55" s="20">
        <f t="shared" si="1"/>
        <v>0.002284777119099541</v>
      </c>
    </row>
    <row r="56" spans="1:9" s="7" customFormat="1" ht="15">
      <c r="A56" s="5" t="s">
        <v>15</v>
      </c>
      <c r="B56" s="16">
        <v>6912.1</v>
      </c>
      <c r="C56" s="16">
        <v>6878.5</v>
      </c>
      <c r="D56" s="16">
        <v>6878.5</v>
      </c>
      <c r="E56" s="16">
        <v>6878.5</v>
      </c>
      <c r="F56" s="16">
        <v>6878.5</v>
      </c>
      <c r="G56" s="16">
        <f t="shared" si="2"/>
        <v>0</v>
      </c>
      <c r="H56" s="16">
        <f t="shared" si="0"/>
        <v>100</v>
      </c>
      <c r="I56" s="20">
        <f t="shared" si="1"/>
        <v>1.2277999541973588</v>
      </c>
    </row>
    <row r="57" spans="1:9" s="7" customFormat="1" ht="30">
      <c r="A57" s="8" t="s">
        <v>44</v>
      </c>
      <c r="B57" s="16">
        <f>B58</f>
        <v>200</v>
      </c>
      <c r="C57" s="16">
        <f>C58</f>
        <v>1256</v>
      </c>
      <c r="D57" s="16">
        <f>D58</f>
        <v>0</v>
      </c>
      <c r="E57" s="16">
        <f>E58</f>
        <v>0</v>
      </c>
      <c r="F57" s="16">
        <f>F58</f>
        <v>1256</v>
      </c>
      <c r="G57" s="16">
        <f t="shared" si="2"/>
        <v>0</v>
      </c>
      <c r="H57" s="16">
        <f t="shared" si="0"/>
        <v>100</v>
      </c>
      <c r="I57" s="20">
        <f t="shared" si="1"/>
        <v>0.22419375481164247</v>
      </c>
    </row>
    <row r="58" spans="1:9" s="7" customFormat="1" ht="15">
      <c r="A58" s="5" t="s">
        <v>15</v>
      </c>
      <c r="B58" s="16">
        <v>200</v>
      </c>
      <c r="C58" s="16">
        <v>1256</v>
      </c>
      <c r="D58" s="16">
        <v>0</v>
      </c>
      <c r="E58" s="16">
        <v>0</v>
      </c>
      <c r="F58" s="16">
        <v>1256</v>
      </c>
      <c r="G58" s="16">
        <f t="shared" si="2"/>
        <v>0</v>
      </c>
      <c r="H58" s="16">
        <f t="shared" si="0"/>
        <v>100</v>
      </c>
      <c r="I58" s="20">
        <f t="shared" si="1"/>
        <v>0.22419375481164247</v>
      </c>
    </row>
    <row r="59" spans="1:9" s="2" customFormat="1" ht="60">
      <c r="A59" s="1" t="s">
        <v>11</v>
      </c>
      <c r="B59" s="14">
        <f>B60+B63</f>
        <v>643</v>
      </c>
      <c r="C59" s="14">
        <f>C60+C63</f>
        <v>6085.400000000001</v>
      </c>
      <c r="D59" s="14">
        <f>D60+D63</f>
        <v>49466.8</v>
      </c>
      <c r="E59" s="14"/>
      <c r="F59" s="14">
        <f>F60+F63</f>
        <v>4017.3999999999996</v>
      </c>
      <c r="G59" s="14">
        <f t="shared" si="2"/>
        <v>-2068.000000000001</v>
      </c>
      <c r="H59" s="14">
        <f t="shared" si="0"/>
        <v>66.01702435337035</v>
      </c>
      <c r="I59" s="19">
        <f t="shared" si="1"/>
        <v>0.7170987186148824</v>
      </c>
    </row>
    <row r="60" spans="1:9" s="7" customFormat="1" ht="45">
      <c r="A60" s="3" t="s">
        <v>40</v>
      </c>
      <c r="B60" s="16">
        <f>B61+B62</f>
        <v>468</v>
      </c>
      <c r="C60" s="16">
        <f>C61+C62</f>
        <v>5442.1</v>
      </c>
      <c r="D60" s="16">
        <f>D61+D62</f>
        <v>49291.8</v>
      </c>
      <c r="E60" s="16"/>
      <c r="F60" s="16">
        <f>F61+F62</f>
        <v>3374.1</v>
      </c>
      <c r="G60" s="16">
        <f t="shared" si="2"/>
        <v>-2068.0000000000005</v>
      </c>
      <c r="H60" s="16">
        <f t="shared" si="0"/>
        <v>61.99996324948089</v>
      </c>
      <c r="I60" s="20">
        <f t="shared" si="1"/>
        <v>0.6022708185588876</v>
      </c>
    </row>
    <row r="61" spans="1:9" s="7" customFormat="1" ht="15">
      <c r="A61" s="5" t="s">
        <v>15</v>
      </c>
      <c r="B61" s="16">
        <v>468</v>
      </c>
      <c r="C61" s="16">
        <v>3518.4</v>
      </c>
      <c r="D61" s="16">
        <v>468</v>
      </c>
      <c r="E61" s="16"/>
      <c r="F61" s="16">
        <v>3374.1</v>
      </c>
      <c r="G61" s="16">
        <f t="shared" si="2"/>
        <v>-144.30000000000018</v>
      </c>
      <c r="H61" s="16">
        <f t="shared" si="0"/>
        <v>95.8987039563438</v>
      </c>
      <c r="I61" s="20">
        <f t="shared" si="1"/>
        <v>0.6022708185588876</v>
      </c>
    </row>
    <row r="62" spans="1:9" s="7" customFormat="1" ht="15">
      <c r="A62" s="5" t="s">
        <v>19</v>
      </c>
      <c r="B62" s="16">
        <v>0</v>
      </c>
      <c r="C62" s="16">
        <v>1923.7</v>
      </c>
      <c r="D62" s="16">
        <v>48823.8</v>
      </c>
      <c r="E62" s="16"/>
      <c r="F62" s="16">
        <v>0</v>
      </c>
      <c r="G62" s="16">
        <f t="shared" si="2"/>
        <v>-1923.7</v>
      </c>
      <c r="H62" s="16">
        <f t="shared" si="0"/>
        <v>0</v>
      </c>
      <c r="I62" s="20">
        <f t="shared" si="1"/>
        <v>0</v>
      </c>
    </row>
    <row r="63" spans="1:9" s="7" customFormat="1" ht="75">
      <c r="A63" s="3" t="s">
        <v>39</v>
      </c>
      <c r="B63" s="16">
        <f>B64</f>
        <v>175</v>
      </c>
      <c r="C63" s="16">
        <f>C64</f>
        <v>643.3</v>
      </c>
      <c r="D63" s="16">
        <f>D64</f>
        <v>175</v>
      </c>
      <c r="E63" s="16"/>
      <c r="F63" s="16">
        <f>F64</f>
        <v>643.3</v>
      </c>
      <c r="G63" s="16">
        <f t="shared" si="2"/>
        <v>0</v>
      </c>
      <c r="H63" s="16">
        <f t="shared" si="0"/>
        <v>100</v>
      </c>
      <c r="I63" s="20">
        <f t="shared" si="1"/>
        <v>0.11482790005599489</v>
      </c>
    </row>
    <row r="64" spans="1:9" s="7" customFormat="1" ht="15">
      <c r="A64" s="5" t="s">
        <v>15</v>
      </c>
      <c r="B64" s="16">
        <v>175</v>
      </c>
      <c r="C64" s="16">
        <v>643.3</v>
      </c>
      <c r="D64" s="16">
        <v>175</v>
      </c>
      <c r="E64" s="16"/>
      <c r="F64" s="16">
        <v>643.3</v>
      </c>
      <c r="G64" s="16">
        <f t="shared" si="2"/>
        <v>0</v>
      </c>
      <c r="H64" s="16">
        <f t="shared" si="0"/>
        <v>100</v>
      </c>
      <c r="I64" s="20">
        <f t="shared" si="1"/>
        <v>0.11482790005599489</v>
      </c>
    </row>
    <row r="65" spans="1:9" s="2" customFormat="1" ht="60">
      <c r="A65" s="1" t="s">
        <v>41</v>
      </c>
      <c r="B65" s="14">
        <f>B66+B68</f>
        <v>32.5</v>
      </c>
      <c r="C65" s="14">
        <f>C66+C68</f>
        <v>45</v>
      </c>
      <c r="D65" s="14">
        <f>D66+D68</f>
        <v>45</v>
      </c>
      <c r="E65" s="14">
        <f>E66+E68</f>
        <v>25</v>
      </c>
      <c r="F65" s="14">
        <f>F66+F68</f>
        <v>45</v>
      </c>
      <c r="G65" s="14">
        <f t="shared" si="2"/>
        <v>0</v>
      </c>
      <c r="H65" s="14">
        <f t="shared" si="0"/>
        <v>100</v>
      </c>
      <c r="I65" s="19">
        <f t="shared" si="1"/>
        <v>0.008032419559334324</v>
      </c>
    </row>
    <row r="66" spans="1:9" s="7" customFormat="1" ht="45">
      <c r="A66" s="3" t="s">
        <v>42</v>
      </c>
      <c r="B66" s="16">
        <v>25</v>
      </c>
      <c r="C66" s="16">
        <v>25</v>
      </c>
      <c r="D66" s="16">
        <v>25</v>
      </c>
      <c r="E66" s="16">
        <v>25</v>
      </c>
      <c r="F66" s="16">
        <v>25</v>
      </c>
      <c r="G66" s="16">
        <f t="shared" si="2"/>
        <v>0</v>
      </c>
      <c r="H66" s="16">
        <f t="shared" si="0"/>
        <v>100</v>
      </c>
      <c r="I66" s="20">
        <f t="shared" si="1"/>
        <v>0.004462455310741291</v>
      </c>
    </row>
    <row r="67" spans="1:9" s="7" customFormat="1" ht="15">
      <c r="A67" s="5" t="s">
        <v>15</v>
      </c>
      <c r="B67" s="16">
        <v>25</v>
      </c>
      <c r="C67" s="16">
        <v>25</v>
      </c>
      <c r="D67" s="16">
        <v>25</v>
      </c>
      <c r="E67" s="16">
        <v>25</v>
      </c>
      <c r="F67" s="16">
        <v>25</v>
      </c>
      <c r="G67" s="16">
        <f t="shared" si="2"/>
        <v>0</v>
      </c>
      <c r="H67" s="16">
        <f t="shared" si="0"/>
        <v>100</v>
      </c>
      <c r="I67" s="20">
        <f t="shared" si="1"/>
        <v>0.004462455310741291</v>
      </c>
    </row>
    <row r="68" spans="1:9" s="7" customFormat="1" ht="45">
      <c r="A68" s="3" t="s">
        <v>43</v>
      </c>
      <c r="B68" s="16">
        <v>7.5</v>
      </c>
      <c r="C68" s="16">
        <v>20</v>
      </c>
      <c r="D68" s="16">
        <v>20</v>
      </c>
      <c r="E68" s="16">
        <v>0</v>
      </c>
      <c r="F68" s="16">
        <v>20</v>
      </c>
      <c r="G68" s="16">
        <f t="shared" si="2"/>
        <v>0</v>
      </c>
      <c r="H68" s="16">
        <f t="shared" si="0"/>
        <v>100</v>
      </c>
      <c r="I68" s="20">
        <f t="shared" si="1"/>
        <v>0.0035699642485930326</v>
      </c>
    </row>
    <row r="69" spans="1:9" s="7" customFormat="1" ht="15">
      <c r="A69" s="5" t="s">
        <v>15</v>
      </c>
      <c r="B69" s="16">
        <v>7.5</v>
      </c>
      <c r="C69" s="16">
        <v>20</v>
      </c>
      <c r="D69" s="16">
        <v>20</v>
      </c>
      <c r="E69" s="16">
        <v>0</v>
      </c>
      <c r="F69" s="16">
        <v>20</v>
      </c>
      <c r="G69" s="16">
        <f t="shared" si="2"/>
        <v>0</v>
      </c>
      <c r="H69" s="16">
        <f t="shared" si="0"/>
        <v>100</v>
      </c>
      <c r="I69" s="20">
        <f t="shared" si="1"/>
        <v>0.0035699642485930326</v>
      </c>
    </row>
    <row r="70" spans="1:9" s="2" customFormat="1" ht="75">
      <c r="A70" s="1" t="s">
        <v>45</v>
      </c>
      <c r="B70" s="14">
        <f>B71+B73+B74</f>
        <v>7820.200000000001</v>
      </c>
      <c r="C70" s="14">
        <f>C71+C73+C74</f>
        <v>11566.6</v>
      </c>
      <c r="D70" s="14">
        <f>D71+D73+D74</f>
        <v>7567.1</v>
      </c>
      <c r="E70" s="14">
        <f>E71+E73+E74</f>
        <v>7917.1</v>
      </c>
      <c r="F70" s="14">
        <f>F71+F73+F74</f>
        <v>12465.099999999999</v>
      </c>
      <c r="G70" s="14">
        <f t="shared" si="2"/>
        <v>898.4999999999982</v>
      </c>
      <c r="H70" s="14">
        <f t="shared" si="0"/>
        <v>107.76805630003629</v>
      </c>
      <c r="I70" s="19">
        <f t="shared" si="1"/>
        <v>2.22499806775685</v>
      </c>
    </row>
    <row r="71" spans="1:9" s="7" customFormat="1" ht="45">
      <c r="A71" s="3" t="s">
        <v>12</v>
      </c>
      <c r="B71" s="16">
        <f>B72</f>
        <v>1738.1</v>
      </c>
      <c r="C71" s="16">
        <f>C72</f>
        <v>5484.5</v>
      </c>
      <c r="D71" s="16">
        <f>D72</f>
        <v>1485</v>
      </c>
      <c r="E71" s="16">
        <f>E72</f>
        <v>1835</v>
      </c>
      <c r="F71" s="16">
        <f>F72</f>
        <v>5484.5</v>
      </c>
      <c r="G71" s="16">
        <f t="shared" si="2"/>
        <v>0</v>
      </c>
      <c r="H71" s="16">
        <f t="shared" si="0"/>
        <v>100</v>
      </c>
      <c r="I71" s="20">
        <f t="shared" si="1"/>
        <v>0.9789734460704244</v>
      </c>
    </row>
    <row r="72" spans="1:9" s="7" customFormat="1" ht="15">
      <c r="A72" s="5" t="s">
        <v>15</v>
      </c>
      <c r="B72" s="16">
        <v>1738.1</v>
      </c>
      <c r="C72" s="16">
        <v>5484.5</v>
      </c>
      <c r="D72" s="16">
        <v>1485</v>
      </c>
      <c r="E72" s="16">
        <v>1835</v>
      </c>
      <c r="F72" s="16">
        <v>5484.5</v>
      </c>
      <c r="G72" s="16">
        <f t="shared" si="2"/>
        <v>0</v>
      </c>
      <c r="H72" s="16">
        <f aca="true" t="shared" si="3" ref="H72:H82">F72*100/C72</f>
        <v>100</v>
      </c>
      <c r="I72" s="20">
        <f aca="true" t="shared" si="4" ref="I72:I82">F72*100/560229.7</f>
        <v>0.9789734460704244</v>
      </c>
    </row>
    <row r="73" spans="1:9" s="7" customFormat="1" ht="90">
      <c r="A73" s="3" t="s">
        <v>13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aca="true" t="shared" si="5" ref="G73:G82">F73-C73</f>
        <v>0</v>
      </c>
      <c r="H73" s="14"/>
      <c r="I73" s="20">
        <f t="shared" si="4"/>
        <v>0</v>
      </c>
    </row>
    <row r="74" spans="1:9" s="7" customFormat="1" ht="75">
      <c r="A74" s="3" t="s">
        <v>14</v>
      </c>
      <c r="B74" s="16">
        <f>B75</f>
        <v>6082.1</v>
      </c>
      <c r="C74" s="16">
        <f>C75</f>
        <v>6082.1</v>
      </c>
      <c r="D74" s="16">
        <f>D75</f>
        <v>6082.1</v>
      </c>
      <c r="E74" s="16">
        <f>E75</f>
        <v>6082.1</v>
      </c>
      <c r="F74" s="16">
        <f>F75+F76</f>
        <v>6980.599999999999</v>
      </c>
      <c r="G74" s="16">
        <f t="shared" si="5"/>
        <v>898.4999999999991</v>
      </c>
      <c r="H74" s="16">
        <f t="shared" si="3"/>
        <v>114.77285805889413</v>
      </c>
      <c r="I74" s="20">
        <f t="shared" si="4"/>
        <v>1.2460246216864261</v>
      </c>
    </row>
    <row r="75" spans="1:9" ht="15">
      <c r="A75" s="5" t="s">
        <v>15</v>
      </c>
      <c r="B75" s="16">
        <v>6082.1</v>
      </c>
      <c r="C75" s="16">
        <v>6082.1</v>
      </c>
      <c r="D75" s="16">
        <v>6082.1</v>
      </c>
      <c r="E75" s="16">
        <v>6082.1</v>
      </c>
      <c r="F75" s="16">
        <v>6182.4</v>
      </c>
      <c r="G75" s="16">
        <f t="shared" si="5"/>
        <v>100.29999999999927</v>
      </c>
      <c r="H75" s="16">
        <f t="shared" si="3"/>
        <v>101.64910146166619</v>
      </c>
      <c r="I75" s="20">
        <f t="shared" si="4"/>
        <v>1.1035473485250782</v>
      </c>
    </row>
    <row r="76" spans="1:9" ht="15">
      <c r="A76" s="5" t="s">
        <v>16</v>
      </c>
      <c r="B76" s="16"/>
      <c r="C76" s="16"/>
      <c r="D76" s="16"/>
      <c r="E76" s="16"/>
      <c r="F76" s="16">
        <v>798.2</v>
      </c>
      <c r="G76" s="16"/>
      <c r="H76" s="14"/>
      <c r="I76" s="20">
        <f t="shared" si="4"/>
        <v>0.14247727316134795</v>
      </c>
    </row>
    <row r="77" spans="1:9" s="2" customFormat="1" ht="15">
      <c r="A77" s="1" t="s">
        <v>20</v>
      </c>
      <c r="B77" s="14">
        <f>B7+B17+B22+B31+B39+B50+B59+B65+B70</f>
        <v>117799.83</v>
      </c>
      <c r="C77" s="14">
        <f>C7+C17+C22+C31+C39+C50+C59+C65+C70</f>
        <v>122331.75</v>
      </c>
      <c r="D77" s="14">
        <f>D7+D17+D22+D31+D39+D50+D59+D65+D70</f>
        <v>148933.85</v>
      </c>
      <c r="E77" s="14">
        <f>E7+E17+E22+E31+E39+E50+E59+E65+E70</f>
        <v>102496.85</v>
      </c>
      <c r="F77" s="14">
        <f>F7+F17+F22+F31+F39+F50+F59+F65+F70</f>
        <v>115495.5</v>
      </c>
      <c r="G77" s="14">
        <f t="shared" si="5"/>
        <v>-6836.25</v>
      </c>
      <c r="H77" s="14">
        <f t="shared" si="3"/>
        <v>94.41171241317156</v>
      </c>
      <c r="I77" s="19">
        <f t="shared" si="4"/>
        <v>20.615740293668832</v>
      </c>
    </row>
    <row r="78" spans="1:9" ht="15">
      <c r="A78" s="5" t="s">
        <v>18</v>
      </c>
      <c r="B78" s="16">
        <f>B46+B41+B11+B15</f>
        <v>4947.860000000001</v>
      </c>
      <c r="C78" s="16">
        <f>C46+C41+C11+C15</f>
        <v>793.04</v>
      </c>
      <c r="D78" s="16">
        <f>D46+D41+D11+D15</f>
        <v>793.04</v>
      </c>
      <c r="E78" s="16">
        <f>E46+E41+E11+E15</f>
        <v>793.04</v>
      </c>
      <c r="F78" s="16">
        <f>F46+F41+F11+F15</f>
        <v>0</v>
      </c>
      <c r="G78" s="16">
        <f t="shared" si="5"/>
        <v>-793.04</v>
      </c>
      <c r="H78" s="16">
        <f t="shared" si="3"/>
        <v>0</v>
      </c>
      <c r="I78" s="20">
        <f t="shared" si="4"/>
        <v>0</v>
      </c>
    </row>
    <row r="79" spans="1:9" ht="15">
      <c r="A79" s="5" t="s">
        <v>16</v>
      </c>
      <c r="B79" s="16">
        <f>B10+B35+B47+B55+B42</f>
        <v>35128.07</v>
      </c>
      <c r="C79" s="16">
        <f>C10+C35+C47+C55+C42</f>
        <v>32740.719999999998</v>
      </c>
      <c r="D79" s="16">
        <f>D10+D35+D47+D55+D42</f>
        <v>32744.32</v>
      </c>
      <c r="E79" s="16">
        <f>E10+E35+E47+E55+E42</f>
        <v>32692.02</v>
      </c>
      <c r="F79" s="16">
        <f>F10+F35+F47+F55+F42+F76</f>
        <v>32117.1</v>
      </c>
      <c r="G79" s="16">
        <f t="shared" si="5"/>
        <v>-623.619999999999</v>
      </c>
      <c r="H79" s="16">
        <f t="shared" si="3"/>
        <v>98.09527707393119</v>
      </c>
      <c r="I79" s="20">
        <f t="shared" si="4"/>
        <v>5.732844938424365</v>
      </c>
    </row>
    <row r="80" spans="1:9" ht="15">
      <c r="A80" s="5" t="s">
        <v>15</v>
      </c>
      <c r="B80" s="16">
        <f>B9+B21+B24+B26+B28+B30+B33+B36+B43+B53+B56+B61+B67+B69+B72+B75+B19+B64+B13+B38+B58</f>
        <v>69214.48</v>
      </c>
      <c r="C80" s="16">
        <f>C9+C21+C24+C26+C28+C30+C33+C36+C43+C53+C56+C61+C67+C69+C72+C75+C19+C64+C13+C38+C58</f>
        <v>81894.21</v>
      </c>
      <c r="D80" s="16">
        <f>D9+D21+D24+D26+D28+D30+D33+D36+D43+D53+D56+D61+D67+D69+D72+D75+D19+D64+D13+D38+D58</f>
        <v>61592.60999999999</v>
      </c>
      <c r="E80" s="16">
        <f>E9+E21+E24+E26+E28+E30+E33+E36+E43+E53+E56+E61+E67+E69+E72+E75+E19+E64+E13+E38+E58</f>
        <v>64031.71</v>
      </c>
      <c r="F80" s="16">
        <f>F9+F21+F24+F26+F28+F30+F33+F36+F43+F53+F56+F61+F67+F69+F72+F75+F19+F64+F13+F38+F58</f>
        <v>83378.40000000001</v>
      </c>
      <c r="G80" s="16">
        <f t="shared" si="5"/>
        <v>1484.1900000000023</v>
      </c>
      <c r="H80" s="16">
        <f t="shared" si="3"/>
        <v>101.81232592633839</v>
      </c>
      <c r="I80" s="20">
        <f t="shared" si="4"/>
        <v>14.882895355244468</v>
      </c>
    </row>
    <row r="81" spans="1:9" ht="15">
      <c r="A81" s="5" t="s">
        <v>17</v>
      </c>
      <c r="B81" s="16">
        <f>B14+B48</f>
        <v>1513.7</v>
      </c>
      <c r="C81" s="16">
        <f>C14+C48</f>
        <v>424.78</v>
      </c>
      <c r="D81" s="16">
        <f>D14+D48</f>
        <v>424.78</v>
      </c>
      <c r="E81" s="16">
        <f>E14+E48</f>
        <v>424.78</v>
      </c>
      <c r="F81" s="16">
        <f>F14+F48</f>
        <v>0</v>
      </c>
      <c r="G81" s="16">
        <f t="shared" si="5"/>
        <v>-424.78</v>
      </c>
      <c r="H81" s="16">
        <f t="shared" si="3"/>
        <v>0</v>
      </c>
      <c r="I81" s="20">
        <f t="shared" si="4"/>
        <v>0</v>
      </c>
    </row>
    <row r="82" spans="1:9" ht="15">
      <c r="A82" s="5" t="s">
        <v>19</v>
      </c>
      <c r="B82" s="16">
        <f>B49+B62+B44+B16</f>
        <v>6995.72</v>
      </c>
      <c r="C82" s="16">
        <f>C49+C62+C44+C16</f>
        <v>6479</v>
      </c>
      <c r="D82" s="16">
        <f>D49+D62+D44+D16</f>
        <v>53379.1</v>
      </c>
      <c r="E82" s="16">
        <f>E49+E62+E44+E16</f>
        <v>4555.3</v>
      </c>
      <c r="F82" s="16">
        <f>F49+F62+F44+F16</f>
        <v>0</v>
      </c>
      <c r="G82" s="16">
        <f t="shared" si="5"/>
        <v>-6479</v>
      </c>
      <c r="H82" s="16">
        <f t="shared" si="3"/>
        <v>0</v>
      </c>
      <c r="I82" s="20">
        <f t="shared" si="4"/>
        <v>0</v>
      </c>
    </row>
  </sheetData>
  <sheetProtection/>
  <mergeCells count="5">
    <mergeCell ref="A5:A6"/>
    <mergeCell ref="B3:G3"/>
    <mergeCell ref="B5:E5"/>
    <mergeCell ref="F1:H1"/>
    <mergeCell ref="I5:I6"/>
  </mergeCells>
  <printOptions/>
  <pageMargins left="0.9055118110236221" right="0.31496062992125984" top="0.5511811023622047" bottom="0.5511811023622047" header="0.31496062992125984" footer="0.31496062992125984"/>
  <pageSetup fitToHeight="5" fitToWidth="1" horizontalDpi="600" verticalDpi="600" orientation="portrait" paperSize="9" scale="52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Борисович</cp:lastModifiedBy>
  <cp:lastPrinted>2015-11-23T07:57:55Z</cp:lastPrinted>
  <dcterms:created xsi:type="dcterms:W3CDTF">2014-11-19T06:10:19Z</dcterms:created>
  <dcterms:modified xsi:type="dcterms:W3CDTF">2015-12-24T10:27:36Z</dcterms:modified>
  <cp:category/>
  <cp:version/>
  <cp:contentType/>
  <cp:contentStatus/>
</cp:coreProperties>
</file>