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815" activeTab="0"/>
  </bookViews>
  <sheets>
    <sheet name="приложение по расходам" sheetId="1" r:id="rId1"/>
  </sheets>
  <externalReferences>
    <externalReference r:id="rId4"/>
    <externalReference r:id="rId5"/>
    <externalReference r:id="rId6"/>
    <externalReference r:id="rId7"/>
  </externalReferences>
  <definedNames>
    <definedName name="BEx1IE0ZP7RIFM9FI24S9I6AAJ14" hidden="1">'[1]Table'!#REF!</definedName>
    <definedName name="BEx1IKRPW8MLB9Y485M1TL2IT9SH" hidden="1">'[1]Table'!#REF!</definedName>
    <definedName name="BEx1J7E8VCGLPYU82QXVUG5N3ZAI" hidden="1">'[1]Table'!#REF!</definedName>
    <definedName name="BEx1KUVWMB0QCWA3RBE4CADFVRIS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'приложение по расходам'!$A$1:$I$57</definedName>
  </definedNames>
  <calcPr fullCalcOnLoad="1"/>
</workbook>
</file>

<file path=xl/sharedStrings.xml><?xml version="1.0" encoding="utf-8"?>
<sst xmlns="http://schemas.openxmlformats.org/spreadsheetml/2006/main" count="99" uniqueCount="99">
  <si>
    <t>ФИЗИЧЕСКАЯ КУЛЬТУРА И СПОРТ</t>
  </si>
  <si>
    <t>МЕЖБЮДЖЕТНЫЕ ТРАНСФЕРТЫ ОБЩЕГО ХАРАКТЕРА БЮДЖЕТАМ  СУБЪЕКТОВ РОССИЙСКОЙ ФЕДЕРАЦИИ И МУНИЦИПАЛЬНЫХ ОБРАЗОВАНИЙ</t>
  </si>
  <si>
    <t>СРЕДСТВА МАССОВОЙ ИНФОРМАЦИИ</t>
  </si>
  <si>
    <t>СОЦИАЛЬНАЯ ПОЛИТИКА</t>
  </si>
  <si>
    <t>ОХРАНА ОКРУЖАЮЩЕЙ СРЕДЫ</t>
  </si>
  <si>
    <t>ОБРАЗОВАНИЕ</t>
  </si>
  <si>
    <t>КУЛЬТУРА И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</si>
  <si>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</si>
  <si>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>1004</t>
  </si>
  <si>
    <t>Охрана семьи и детства</t>
  </si>
  <si>
    <t>1200</t>
  </si>
  <si>
    <t>1202</t>
  </si>
  <si>
    <t>0600</t>
  </si>
  <si>
    <t>0605</t>
  </si>
  <si>
    <t>Другие вопросы в области охраны окружающей среды</t>
  </si>
  <si>
    <t>Периодическая печать и издательства</t>
  </si>
  <si>
    <t>0412</t>
  </si>
  <si>
    <t>Другие вопросы в области национальной экономики</t>
  </si>
  <si>
    <t>ОБЩЕГОСУДАРСТВЕННЫЕ ВОПРОСЫ</t>
  </si>
  <si>
    <t>Рз, ПР</t>
  </si>
  <si>
    <t>Наименование расходов</t>
  </si>
  <si>
    <t>1</t>
  </si>
  <si>
    <t>2</t>
  </si>
  <si>
    <t>3</t>
  </si>
  <si>
    <t>4</t>
  </si>
  <si>
    <t>0100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</si>
  <si>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</si>
  <si>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</si>
  <si>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</si>
  <si>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</si>
  <si>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</si>
  <si>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</si>
  <si>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0400</t>
  </si>
  <si>
    <t>0405</t>
  </si>
  <si>
    <t>Сельское хозяйство и рыболовство</t>
  </si>
  <si>
    <t>0409</t>
  </si>
  <si>
    <t>0500</t>
  </si>
  <si>
    <t>0700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</si>
  <si>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</si>
  <si>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</si>
  <si>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</si>
  <si>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</si>
  <si>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</si>
  <si>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</si>
  <si>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</si>
  <si>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</si>
  <si>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</si>
  <si>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</si>
  <si>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</si>
  <si>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</si>
  <si>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1100</t>
  </si>
  <si>
    <t>ИТОГО</t>
  </si>
  <si>
    <t>0111</t>
  </si>
  <si>
    <t>Общеэкономические вопросы</t>
  </si>
  <si>
    <t>0113</t>
  </si>
  <si>
    <t>1102</t>
  </si>
  <si>
    <t>1401</t>
  </si>
  <si>
    <t>Дошкольное образование</t>
  </si>
  <si>
    <t>Массовый спорт</t>
  </si>
  <si>
    <t>1400</t>
  </si>
  <si>
    <t>0800</t>
  </si>
  <si>
    <t>0801</t>
  </si>
  <si>
    <t>Культура</t>
  </si>
  <si>
    <t>Функционирование  Правительства  Российской  Федерации,  высших  исполнительных  органов  государственной  власти  субъектов  Российской  Федерации,  местных  администраций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</si>
  <si>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</si>
  <si>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</si>
  <si>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</si>
  <si>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НАЦИОНАЛЬНАЯ ЭКОНОМИКА</t>
  </si>
  <si>
    <t>0408</t>
  </si>
  <si>
    <t>Транспорт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</si>
  <si>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</si>
  <si>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</si>
  <si>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</si>
  <si>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</si>
  <si>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</si>
  <si>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Проект бюджета</t>
  </si>
  <si>
    <t>тыс.руб</t>
  </si>
  <si>
    <t>%</t>
  </si>
  <si>
    <t>структура, %</t>
  </si>
  <si>
    <t>Приложение № 3 к заключению КСП АМР</t>
  </si>
  <si>
    <t>2016 г.</t>
  </si>
  <si>
    <t>0314</t>
  </si>
  <si>
    <t>Другие вопросы в области национальной безопасности и правоохранительной деятельности</t>
  </si>
  <si>
    <t>Анализ бюджетных ассигнований бюджета района на 2016 год по разделам и подразделам классификации расходов бюджетов</t>
  </si>
  <si>
    <t>ЖИЛИЩНО-КОММУНАЛЬНОЕ ХОЗЯЙСТВО</t>
  </si>
  <si>
    <t>0501</t>
  </si>
  <si>
    <t>Жилищное хозяйство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</si>
  <si>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</si>
  <si>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</si>
  <si>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</si>
  <si>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внутренего и муниципального долга</t>
  </si>
  <si>
    <t>2016 г. к первоначально утвержденному бюджету 2015 г.</t>
  </si>
  <si>
    <t>первоначально утвержденный бюджет 2015 г.</t>
  </si>
  <si>
    <t>Проект бюджета 2016 г</t>
  </si>
  <si>
    <t>2015 г. Первоначально утвержденный бюджет (Решение ЗС АМР от 18.12.2014 № 136)</t>
  </si>
  <si>
    <t>1402</t>
  </si>
  <si>
    <t>Иные дотации</t>
  </si>
  <si>
    <t>7</t>
  </si>
  <si>
    <t>от 23.11.2015  №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</si>
</sst>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0.0"/>
    <numFmt numFmtId="173" formatCode="0.0000"/>
    <numFmt numFmtId="174" formatCode="#,##0.0000"/>
    <numFmt numFmtId="175" formatCode="#,##0.0_р_.;[Red]\-#,##0.0_р_."/>
    <numFmt numFmtId="176" formatCode="_-* #,##0_р_._-;\-* #,##0_р_._-;_-* &quot;-&quot;??_р_._-;_-@_-"/>
    <numFmt numFmtId="177" formatCode="#,##0.0_ ;\-#,##0.0\ "/>
    <numFmt numFmtId="178" formatCode="#,##0.0_р_."/>
    <numFmt numFmtId="179" formatCode="#,##0.00_р_."/>
    <numFmt numFmtId="180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3" borderId="0" applyNumberFormat="0" applyBorder="0" applyAlignment="0" applyProtection="0"/>
    <xf numFmtId="0" fontId="9" fillId="29" borderId="0" applyNumberFormat="0" applyBorder="0" applyAlignment="0" applyProtection="0"/>
    <xf numFmtId="0" fontId="10" fillId="2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4" fontId="7" fillId="38" borderId="1" applyNumberFormat="0" applyProtection="0">
      <alignment vertical="center"/>
    </xf>
    <xf numFmtId="4" fontId="12" fillId="38" borderId="1" applyNumberFormat="0" applyProtection="0">
      <alignment vertical="center"/>
    </xf>
    <xf numFmtId="4" fontId="7" fillId="38" borderId="1" applyNumberFormat="0" applyProtection="0">
      <alignment horizontal="left" vertical="center" indent="1"/>
    </xf>
    <xf numFmtId="0" fontId="13" fillId="38" borderId="2" applyNumberFormat="0" applyProtection="0">
      <alignment horizontal="left" vertical="top" indent="1"/>
    </xf>
    <xf numFmtId="4" fontId="7" fillId="39" borderId="1" applyNumberFormat="0" applyProtection="0">
      <alignment horizontal="left" vertical="center" indent="1"/>
    </xf>
    <xf numFmtId="4" fontId="7" fillId="40" borderId="1" applyNumberFormat="0" applyProtection="0">
      <alignment horizontal="right" vertical="center"/>
    </xf>
    <xf numFmtId="4" fontId="7" fillId="41" borderId="1" applyNumberFormat="0" applyProtection="0">
      <alignment horizontal="right" vertical="center"/>
    </xf>
    <xf numFmtId="4" fontId="7" fillId="42" borderId="3" applyNumberFormat="0" applyProtection="0">
      <alignment horizontal="right" vertical="center"/>
    </xf>
    <xf numFmtId="4" fontId="7" fillId="43" borderId="1" applyNumberFormat="0" applyProtection="0">
      <alignment horizontal="right" vertical="center"/>
    </xf>
    <xf numFmtId="4" fontId="7" fillId="44" borderId="1" applyNumberFormat="0" applyProtection="0">
      <alignment horizontal="right" vertical="center"/>
    </xf>
    <xf numFmtId="4" fontId="7" fillId="45" borderId="1" applyNumberFormat="0" applyProtection="0">
      <alignment horizontal="right" vertical="center"/>
    </xf>
    <xf numFmtId="4" fontId="7" fillId="46" borderId="1" applyNumberFormat="0" applyProtection="0">
      <alignment horizontal="right" vertical="center"/>
    </xf>
    <xf numFmtId="4" fontId="7" fillId="47" borderId="1" applyNumberFormat="0" applyProtection="0">
      <alignment horizontal="right" vertical="center"/>
    </xf>
    <xf numFmtId="4" fontId="7" fillId="48" borderId="1" applyNumberFormat="0" applyProtection="0">
      <alignment horizontal="right" vertical="center"/>
    </xf>
    <xf numFmtId="4" fontId="7" fillId="49" borderId="3" applyNumberFormat="0" applyProtection="0">
      <alignment horizontal="left" vertical="center" indent="1"/>
    </xf>
    <xf numFmtId="4" fontId="2" fillId="50" borderId="3" applyNumberFormat="0" applyProtection="0">
      <alignment horizontal="left" vertical="center" indent="1"/>
    </xf>
    <xf numFmtId="4" fontId="2" fillId="50" borderId="3" applyNumberFormat="0" applyProtection="0">
      <alignment horizontal="left" vertical="center" indent="1"/>
    </xf>
    <xf numFmtId="4" fontId="7" fillId="51" borderId="1" applyNumberFormat="0" applyProtection="0">
      <alignment horizontal="right" vertical="center"/>
    </xf>
    <xf numFmtId="4" fontId="7" fillId="52" borderId="3" applyNumberFormat="0" applyProtection="0">
      <alignment horizontal="left" vertical="center" indent="1"/>
    </xf>
    <xf numFmtId="4" fontId="7" fillId="51" borderId="3" applyNumberFormat="0" applyProtection="0">
      <alignment horizontal="left" vertical="center" indent="1"/>
    </xf>
    <xf numFmtId="0" fontId="2" fillId="50" borderId="2" applyNumberFormat="0" applyProtection="0">
      <alignment horizontal="left" vertical="center" indent="1"/>
    </xf>
    <xf numFmtId="0" fontId="7" fillId="50" borderId="2" applyNumberFormat="0" applyProtection="0">
      <alignment horizontal="left" vertical="top" indent="1"/>
    </xf>
    <xf numFmtId="0" fontId="2" fillId="51" borderId="2" applyNumberFormat="0" applyProtection="0">
      <alignment horizontal="left" vertical="center" indent="1"/>
    </xf>
    <xf numFmtId="0" fontId="7" fillId="51" borderId="2" applyNumberFormat="0" applyProtection="0">
      <alignment horizontal="left" vertical="top" indent="1"/>
    </xf>
    <xf numFmtId="0" fontId="2" fillId="53" borderId="2" applyNumberFormat="0" applyProtection="0">
      <alignment horizontal="left" vertical="center" indent="1"/>
    </xf>
    <xf numFmtId="0" fontId="7" fillId="53" borderId="1" applyNumberFormat="0" applyProtection="0">
      <alignment horizontal="left" vertical="center" indent="1"/>
    </xf>
    <xf numFmtId="0" fontId="7" fillId="53" borderId="2" applyNumberFormat="0" applyProtection="0">
      <alignment horizontal="left" vertical="top" indent="1"/>
    </xf>
    <xf numFmtId="0" fontId="7" fillId="52" borderId="1" applyNumberFormat="0" applyProtection="0">
      <alignment horizontal="left" vertical="center" indent="1"/>
    </xf>
    <xf numFmtId="0" fontId="7" fillId="52" borderId="2" applyNumberFormat="0" applyProtection="0">
      <alignment horizontal="left" vertical="top" indent="1"/>
    </xf>
    <xf numFmtId="0" fontId="7" fillId="54" borderId="4" applyNumberFormat="0">
      <alignment/>
      <protection locked="0"/>
    </xf>
    <xf numFmtId="0" fontId="14" fillId="50" borderId="5" applyBorder="0">
      <alignment/>
      <protection/>
    </xf>
    <xf numFmtId="4" fontId="15" fillId="55" borderId="2" applyNumberFormat="0" applyProtection="0">
      <alignment vertical="center"/>
    </xf>
    <xf numFmtId="4" fontId="12" fillId="55" borderId="6" applyNumberFormat="0" applyProtection="0">
      <alignment vertical="center"/>
    </xf>
    <xf numFmtId="4" fontId="15" fillId="56" borderId="2" applyNumberFormat="0" applyProtection="0">
      <alignment horizontal="left" vertical="center" indent="1"/>
    </xf>
    <xf numFmtId="0" fontId="15" fillId="55" borderId="2" applyNumberFormat="0" applyProtection="0">
      <alignment horizontal="left" vertical="top" indent="1"/>
    </xf>
    <xf numFmtId="4" fontId="16" fillId="52" borderId="2" applyNumberFormat="0" applyProtection="0">
      <alignment horizontal="right" vertical="center"/>
    </xf>
    <xf numFmtId="4" fontId="7" fillId="0" borderId="1" applyNumberFormat="0" applyProtection="0">
      <alignment horizontal="right" vertical="center"/>
    </xf>
    <xf numFmtId="4" fontId="12" fillId="54" borderId="1" applyNumberFormat="0" applyProtection="0">
      <alignment horizontal="right" vertical="center"/>
    </xf>
    <xf numFmtId="4" fontId="7" fillId="39" borderId="1" applyNumberFormat="0" applyProtection="0">
      <alignment horizontal="left" vertical="center" indent="1"/>
    </xf>
    <xf numFmtId="0" fontId="15" fillId="51" borderId="2" applyNumberFormat="0" applyProtection="0">
      <alignment horizontal="left" vertical="top" indent="1"/>
    </xf>
    <xf numFmtId="4" fontId="17" fillId="57" borderId="3" applyNumberFormat="0" applyProtection="0">
      <alignment horizontal="left" vertical="center" indent="1"/>
    </xf>
    <xf numFmtId="0" fontId="7" fillId="58" borderId="6">
      <alignment/>
      <protection/>
    </xf>
    <xf numFmtId="4" fontId="18" fillId="54" borderId="1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6" fillId="65" borderId="7" applyNumberFormat="0" applyAlignment="0" applyProtection="0"/>
    <xf numFmtId="0" fontId="37" fillId="66" borderId="8" applyNumberFormat="0" applyAlignment="0" applyProtection="0"/>
    <xf numFmtId="0" fontId="38" fillId="66" borderId="7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67" borderId="13" applyNumberFormat="0" applyAlignment="0" applyProtection="0"/>
    <xf numFmtId="0" fontId="44" fillId="0" borderId="0" applyNumberFormat="0" applyFill="0" applyBorder="0" applyAlignment="0" applyProtection="0"/>
    <xf numFmtId="0" fontId="45" fillId="68" borderId="0" applyNumberFormat="0" applyBorder="0" applyAlignment="0" applyProtection="0"/>
    <xf numFmtId="0" fontId="9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69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7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7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7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" fillId="54" borderId="17" xfId="119" applyNumberFormat="1" applyFont="1" applyFill="1" applyBorder="1" applyAlignment="1">
      <alignment horizontal="center" vertical="center"/>
      <protection/>
    </xf>
    <xf numFmtId="0" fontId="4" fillId="54" borderId="17" xfId="119" applyNumberFormat="1" applyFont="1" applyFill="1" applyBorder="1" applyAlignment="1">
      <alignment horizontal="left" vertical="center" wrapText="1"/>
      <protection/>
    </xf>
    <xf numFmtId="49" fontId="4" fillId="54" borderId="6" xfId="0" applyNumberFormat="1" applyFont="1" applyFill="1" applyBorder="1" applyAlignment="1">
      <alignment horizontal="center" vertical="center" wrapText="1"/>
    </xf>
    <xf numFmtId="49" fontId="4" fillId="54" borderId="6" xfId="0" applyNumberFormat="1" applyFont="1" applyFill="1" applyBorder="1" applyAlignment="1">
      <alignment horizontal="left" vertical="center" wrapText="1"/>
    </xf>
    <xf numFmtId="0" fontId="4" fillId="54" borderId="17" xfId="0" applyNumberFormat="1" applyFont="1" applyFill="1" applyBorder="1" applyAlignment="1">
      <alignment horizontal="left" vertical="center" wrapText="1"/>
    </xf>
    <xf numFmtId="49" fontId="4" fillId="54" borderId="17" xfId="0" applyNumberFormat="1" applyFont="1" applyFill="1" applyBorder="1" applyAlignment="1">
      <alignment horizontal="center" vertical="center"/>
    </xf>
    <xf numFmtId="49" fontId="4" fillId="54" borderId="6" xfId="0" applyNumberFormat="1" applyFont="1" applyFill="1" applyBorder="1" applyAlignment="1">
      <alignment horizontal="center" vertical="center"/>
    </xf>
    <xf numFmtId="49" fontId="4" fillId="54" borderId="17" xfId="0" applyNumberFormat="1" applyFont="1" applyFill="1" applyBorder="1" applyAlignment="1">
      <alignment horizontal="center" vertical="center" wrapText="1"/>
    </xf>
    <xf numFmtId="49" fontId="6" fillId="54" borderId="6" xfId="0" applyNumberFormat="1" applyFont="1" applyFill="1" applyBorder="1" applyAlignment="1">
      <alignment horizontal="center" vertical="center" wrapText="1"/>
    </xf>
    <xf numFmtId="49" fontId="4" fillId="54" borderId="6" xfId="0" applyNumberFormat="1" applyFont="1" applyFill="1" applyBorder="1" applyAlignment="1">
      <alignment vertical="center" wrapText="1"/>
    </xf>
    <xf numFmtId="0" fontId="4" fillId="54" borderId="0" xfId="0" applyFont="1" applyFill="1" applyAlignment="1">
      <alignment vertical="center"/>
    </xf>
    <xf numFmtId="0" fontId="4" fillId="54" borderId="6" xfId="0" applyFont="1" applyFill="1" applyBorder="1" applyAlignment="1">
      <alignment vertical="center" wrapText="1"/>
    </xf>
    <xf numFmtId="0" fontId="4" fillId="54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4" fillId="54" borderId="17" xfId="0" applyNumberFormat="1" applyFont="1" applyFill="1" applyBorder="1" applyAlignment="1">
      <alignment horizontal="left" vertical="center" wrapText="1"/>
    </xf>
    <xf numFmtId="178" fontId="4" fillId="54" borderId="17" xfId="119" applyNumberFormat="1" applyFont="1" applyFill="1" applyBorder="1" applyAlignment="1">
      <alignment horizontal="right" vertical="center" wrapText="1"/>
      <protection/>
    </xf>
    <xf numFmtId="178" fontId="4" fillId="54" borderId="6" xfId="0" applyNumberFormat="1" applyFont="1" applyFill="1" applyBorder="1" applyAlignment="1">
      <alignment horizontal="right" vertical="center" wrapText="1"/>
    </xf>
    <xf numFmtId="178" fontId="6" fillId="54" borderId="6" xfId="0" applyNumberFormat="1" applyFont="1" applyFill="1" applyBorder="1" applyAlignment="1">
      <alignment horizontal="right" vertical="center"/>
    </xf>
    <xf numFmtId="178" fontId="4" fillId="54" borderId="6" xfId="0" applyNumberFormat="1" applyFont="1" applyFill="1" applyBorder="1" applyAlignment="1">
      <alignment horizontal="right" vertical="center"/>
    </xf>
    <xf numFmtId="178" fontId="4" fillId="54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49" fontId="6" fillId="54" borderId="6" xfId="0" applyNumberFormat="1" applyFont="1" applyFill="1" applyBorder="1" applyAlignment="1">
      <alignment horizontal="left" vertical="center"/>
    </xf>
    <xf numFmtId="49" fontId="6" fillId="73" borderId="6" xfId="119" applyNumberFormat="1" applyFont="1" applyFill="1" applyBorder="1" applyAlignment="1">
      <alignment horizontal="center" vertical="center"/>
      <protection/>
    </xf>
    <xf numFmtId="0" fontId="6" fillId="73" borderId="6" xfId="119" applyNumberFormat="1" applyFont="1" applyFill="1" applyBorder="1" applyAlignment="1">
      <alignment horizontal="left" vertical="center" wrapText="1"/>
      <protection/>
    </xf>
    <xf numFmtId="178" fontId="6" fillId="73" borderId="6" xfId="119" applyNumberFormat="1" applyFont="1" applyFill="1" applyBorder="1" applyAlignment="1">
      <alignment horizontal="right" vertical="center" wrapText="1"/>
      <protection/>
    </xf>
    <xf numFmtId="178" fontId="6" fillId="73" borderId="6" xfId="0" applyNumberFormat="1" applyFont="1" applyFill="1" applyBorder="1" applyAlignment="1">
      <alignment horizontal="right" vertical="center" wrapText="1"/>
    </xf>
    <xf numFmtId="178" fontId="6" fillId="73" borderId="6" xfId="0" applyNumberFormat="1" applyFont="1" applyFill="1" applyBorder="1" applyAlignment="1">
      <alignment horizontal="right" vertical="center"/>
    </xf>
    <xf numFmtId="49" fontId="4" fillId="73" borderId="17" xfId="119" applyNumberFormat="1" applyFont="1" applyFill="1" applyBorder="1" applyAlignment="1">
      <alignment horizontal="center" vertical="center"/>
      <protection/>
    </xf>
    <xf numFmtId="0" fontId="6" fillId="73" borderId="17" xfId="119" applyNumberFormat="1" applyFont="1" applyFill="1" applyBorder="1" applyAlignment="1">
      <alignment horizontal="left" vertical="center" wrapText="1"/>
      <protection/>
    </xf>
    <xf numFmtId="178" fontId="6" fillId="73" borderId="17" xfId="119" applyNumberFormat="1" applyFont="1" applyFill="1" applyBorder="1" applyAlignment="1">
      <alignment horizontal="right" vertical="center" wrapText="1"/>
      <protection/>
    </xf>
    <xf numFmtId="49" fontId="6" fillId="73" borderId="17" xfId="0" applyNumberFormat="1" applyFont="1" applyFill="1" applyBorder="1" applyAlignment="1">
      <alignment horizontal="center" vertical="center"/>
    </xf>
    <xf numFmtId="0" fontId="6" fillId="73" borderId="17" xfId="0" applyNumberFormat="1" applyFont="1" applyFill="1" applyBorder="1" applyAlignment="1">
      <alignment horizontal="left" vertical="center" wrapText="1"/>
    </xf>
    <xf numFmtId="178" fontId="6" fillId="73" borderId="17" xfId="0" applyNumberFormat="1" applyFont="1" applyFill="1" applyBorder="1" applyAlignment="1">
      <alignment horizontal="right" vertical="center" wrapText="1"/>
    </xf>
    <xf numFmtId="49" fontId="6" fillId="73" borderId="6" xfId="0" applyNumberFormat="1" applyFont="1" applyFill="1" applyBorder="1" applyAlignment="1">
      <alignment horizontal="center" vertical="center" wrapText="1"/>
    </xf>
    <xf numFmtId="178" fontId="4" fillId="73" borderId="6" xfId="0" applyNumberFormat="1" applyFont="1" applyFill="1" applyBorder="1" applyAlignment="1">
      <alignment horizontal="right" vertical="center"/>
    </xf>
    <xf numFmtId="49" fontId="6" fillId="73" borderId="6" xfId="0" applyNumberFormat="1" applyFont="1" applyFill="1" applyBorder="1" applyAlignment="1">
      <alignment horizontal="left" vertical="center" wrapText="1"/>
    </xf>
    <xf numFmtId="0" fontId="6" fillId="73" borderId="6" xfId="0" applyFont="1" applyFill="1" applyBorder="1" applyAlignment="1">
      <alignment vertical="center"/>
    </xf>
    <xf numFmtId="178" fontId="6" fillId="73" borderId="6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178" fontId="4" fillId="54" borderId="17" xfId="0" applyNumberFormat="1" applyFont="1" applyFill="1" applyBorder="1" applyAlignment="1">
      <alignment horizontal="right" vertical="center"/>
    </xf>
    <xf numFmtId="0" fontId="4" fillId="54" borderId="17" xfId="0" applyFont="1" applyFill="1" applyBorder="1" applyAlignment="1">
      <alignment vertical="center"/>
    </xf>
    <xf numFmtId="0" fontId="6" fillId="73" borderId="17" xfId="0" applyFont="1" applyFill="1" applyBorder="1" applyAlignment="1">
      <alignment vertical="center"/>
    </xf>
    <xf numFmtId="178" fontId="6" fillId="73" borderId="1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2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 2" xfId="79"/>
    <cellStyle name="SAPBEXHLevel2X" xfId="80"/>
    <cellStyle name="SAPBEXHLevel3" xfId="81"/>
    <cellStyle name="SAPBEXHLevel3X" xfId="82"/>
    <cellStyle name="SAPBEXinputData" xfId="83"/>
    <cellStyle name="SAPBEXItemHeader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 2" xfId="90"/>
    <cellStyle name="SAPBEXstdDataEmph" xfId="91"/>
    <cellStyle name="SAPBEXstdItem" xfId="92"/>
    <cellStyle name="SAPBEXstdItemX" xfId="93"/>
    <cellStyle name="SAPBEXtitle" xfId="94"/>
    <cellStyle name="SAPBEXunassignedItem" xfId="95"/>
    <cellStyle name="SAPBEXundefined" xfId="96"/>
    <cellStyle name="Sheet Title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Hyperlink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2" xfId="119"/>
    <cellStyle name="Обычный 3" xfId="120"/>
    <cellStyle name="Обычный 4" xfId="121"/>
    <cellStyle name="Обычный 5" xfId="122"/>
    <cellStyle name="Обычный 6" xfId="123"/>
    <cellStyle name="Обычный 8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Процентный 6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2.75" outlineLevelRow="4"/>
  <cols>
    <col min="1" max="1" width="9.00390625" style="28" customWidth="1"/>
    <col min="2" max="2" width="66.125" style="28" customWidth="1"/>
    <col min="3" max="3" width="17.875" style="28" customWidth="1"/>
    <col min="4" max="4" width="14.00390625" style="28" customWidth="1"/>
    <col min="5" max="5" width="10.25390625" style="28" hidden="1" customWidth="1"/>
    <col min="6" max="6" width="11.75390625" style="28" customWidth="1"/>
    <col min="7" max="7" width="11.625" style="28" customWidth="1"/>
    <col min="8" max="8" width="14.00390625" style="28" customWidth="1"/>
    <col min="9" max="9" width="14.625" style="28" customWidth="1"/>
    <col min="10" max="16384" width="9.1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27" t="s">
        <v>79</v>
      </c>
      <c r="I1" s="27"/>
    </row>
    <row r="2" spans="1:9" ht="12.75">
      <c r="A2" s="27"/>
      <c r="B2" s="27"/>
      <c r="C2" s="27"/>
      <c r="D2" s="27"/>
      <c r="E2" s="27"/>
      <c r="F2" s="27"/>
      <c r="G2" s="27"/>
      <c r="H2" s="27" t="s">
        <v>98</v>
      </c>
      <c r="I2" s="27"/>
    </row>
    <row r="3" spans="1:9" ht="12.75" customHeight="1">
      <c r="A3" s="31"/>
      <c r="B3" s="32"/>
      <c r="C3" s="32"/>
      <c r="D3" s="32"/>
      <c r="E3" s="27"/>
      <c r="F3" s="27"/>
      <c r="G3" s="27"/>
      <c r="H3" s="27"/>
      <c r="I3" s="27"/>
    </row>
    <row r="4" spans="1:9" ht="47.25" customHeight="1">
      <c r="A4" s="60" t="s">
        <v>83</v>
      </c>
      <c r="B4" s="60"/>
      <c r="C4" s="60"/>
      <c r="D4" s="60"/>
      <c r="E4" s="60"/>
      <c r="F4" s="33"/>
      <c r="G4" s="33"/>
      <c r="H4" s="33"/>
      <c r="I4" s="33"/>
    </row>
    <row r="5" spans="1:9" ht="12.75" customHeight="1">
      <c r="A5" s="2"/>
      <c r="B5" s="2"/>
      <c r="C5" s="3"/>
      <c r="D5" s="3"/>
      <c r="E5" s="27"/>
      <c r="F5" s="27"/>
      <c r="G5" s="27"/>
      <c r="H5" s="27"/>
      <c r="I5" s="27"/>
    </row>
    <row r="6" spans="1:9" ht="38.25" customHeight="1">
      <c r="A6" s="63" t="s">
        <v>19</v>
      </c>
      <c r="B6" s="63" t="s">
        <v>20</v>
      </c>
      <c r="C6" s="63" t="s">
        <v>94</v>
      </c>
      <c r="D6" s="53" t="s">
        <v>75</v>
      </c>
      <c r="E6" s="34"/>
      <c r="F6" s="61" t="s">
        <v>91</v>
      </c>
      <c r="G6" s="62"/>
      <c r="H6" s="58" t="s">
        <v>78</v>
      </c>
      <c r="I6" s="59"/>
    </row>
    <row r="7" spans="1:10" ht="55.5" customHeight="1">
      <c r="A7" s="64"/>
      <c r="B7" s="64"/>
      <c r="C7" s="64"/>
      <c r="D7" s="1" t="s">
        <v>80</v>
      </c>
      <c r="E7" s="17"/>
      <c r="F7" s="18" t="s">
        <v>76</v>
      </c>
      <c r="G7" s="18" t="s">
        <v>77</v>
      </c>
      <c r="H7" s="1" t="s">
        <v>92</v>
      </c>
      <c r="I7" s="20" t="s">
        <v>93</v>
      </c>
      <c r="J7" s="27"/>
    </row>
    <row r="8" spans="1:10" ht="14.25" customHeight="1">
      <c r="A8" s="19" t="s">
        <v>21</v>
      </c>
      <c r="B8" s="19" t="s">
        <v>22</v>
      </c>
      <c r="C8" s="19" t="s">
        <v>23</v>
      </c>
      <c r="D8" s="19" t="s">
        <v>24</v>
      </c>
      <c r="E8" s="17"/>
      <c r="F8" s="18">
        <v>5</v>
      </c>
      <c r="G8" s="18">
        <v>6</v>
      </c>
      <c r="H8" s="1" t="s">
        <v>97</v>
      </c>
      <c r="I8" s="20">
        <v>8</v>
      </c>
      <c r="J8" s="27"/>
    </row>
    <row r="9" spans="1:10" s="30" customFormat="1" ht="25.5" customHeight="1">
      <c r="A9" s="36" t="s">
        <v>25</v>
      </c>
      <c r="B9" s="37" t="s">
        <v>18</v>
      </c>
      <c r="C9" s="38">
        <v>91217.6</v>
      </c>
      <c r="D9" s="38">
        <v>82521</v>
      </c>
      <c r="E9" s="40"/>
      <c r="F9" s="40">
        <f aca="true" t="shared" si="0" ref="F9:F26">D9-C9</f>
        <v>-8696.600000000006</v>
      </c>
      <c r="G9" s="40">
        <f aca="true" t="shared" si="1" ref="G9:G26">D9*100/C9</f>
        <v>90.46609426251074</v>
      </c>
      <c r="H9" s="40">
        <f>C9*100/C49</f>
        <v>15.905794485869414</v>
      </c>
      <c r="I9" s="40">
        <f>D9*100/D49</f>
        <v>14.729850987907282</v>
      </c>
      <c r="J9" s="29"/>
    </row>
    <row r="10" spans="1:10" ht="29.25" customHeight="1" outlineLevel="1">
      <c r="A10" s="4" t="s">
        <v>26</v>
      </c>
      <c r="B10" s="5" t="s">
        <v>65</v>
      </c>
      <c r="C10" s="22">
        <v>1663.4</v>
      </c>
      <c r="D10" s="22">
        <v>1663.4</v>
      </c>
      <c r="E10" s="25"/>
      <c r="F10" s="25">
        <f t="shared" si="0"/>
        <v>0</v>
      </c>
      <c r="G10" s="25">
        <f t="shared" si="1"/>
        <v>100</v>
      </c>
      <c r="H10" s="25">
        <f>C10*100/C49</f>
        <v>0.2900503690931924</v>
      </c>
      <c r="I10" s="25">
        <f>D10*100/D49</f>
        <v>0.29691392655548254</v>
      </c>
      <c r="J10" s="27"/>
    </row>
    <row r="11" spans="1:10" ht="40.5" customHeight="1" outlineLevel="3">
      <c r="A11" s="4" t="s">
        <v>27</v>
      </c>
      <c r="B11" s="5" t="s">
        <v>70</v>
      </c>
      <c r="C11" s="22">
        <v>2841.6</v>
      </c>
      <c r="D11" s="22">
        <v>2826.1</v>
      </c>
      <c r="E11" s="23" t="e">
        <f>#REF!</f>
        <v>#REF!</v>
      </c>
      <c r="F11" s="25">
        <f t="shared" si="0"/>
        <v>-15.5</v>
      </c>
      <c r="G11" s="25">
        <f t="shared" si="1"/>
        <v>99.45453265765767</v>
      </c>
      <c r="H11" s="25">
        <f>C11*100/C49</f>
        <v>0.4954954483679304</v>
      </c>
      <c r="I11" s="25">
        <f>D11*100/D49</f>
        <v>0.5044537981474385</v>
      </c>
      <c r="J11" s="27"/>
    </row>
    <row r="12" spans="1:10" ht="42.75" customHeight="1" outlineLevel="1">
      <c r="A12" s="4" t="s">
        <v>28</v>
      </c>
      <c r="B12" s="5" t="s">
        <v>63</v>
      </c>
      <c r="C12" s="22">
        <v>36259.5</v>
      </c>
      <c r="D12" s="22">
        <v>36263.3</v>
      </c>
      <c r="E12" s="23" t="e">
        <f>#REF!+#REF!+#REF!</f>
        <v>#REF!</v>
      </c>
      <c r="F12" s="25">
        <f>D12-C12</f>
        <v>3.8000000000029104</v>
      </c>
      <c r="G12" s="25">
        <f t="shared" si="1"/>
        <v>100.01048001213476</v>
      </c>
      <c r="H12" s="25">
        <f>C12*100/C49</f>
        <v>6.322641191616333</v>
      </c>
      <c r="I12" s="25">
        <f>D12*100/D49</f>
        <v>6.472934226800187</v>
      </c>
      <c r="J12" s="27"/>
    </row>
    <row r="13" spans="1:10" ht="37.5" customHeight="1" outlineLevel="3">
      <c r="A13" s="4" t="s">
        <v>29</v>
      </c>
      <c r="B13" s="5" t="s">
        <v>64</v>
      </c>
      <c r="C13" s="22">
        <v>9648.7</v>
      </c>
      <c r="D13" s="22">
        <v>9453.5</v>
      </c>
      <c r="E13" s="23" t="e">
        <f>#REF!+#REF!</f>
        <v>#REF!</v>
      </c>
      <c r="F13" s="25">
        <f t="shared" si="0"/>
        <v>-195.20000000000073</v>
      </c>
      <c r="G13" s="25">
        <f t="shared" si="1"/>
        <v>97.97692953454869</v>
      </c>
      <c r="H13" s="25">
        <f>C13*100/C49</f>
        <v>1.6824630252912622</v>
      </c>
      <c r="I13" s="25">
        <f>D13*100/D49</f>
        <v>1.6874328512037118</v>
      </c>
      <c r="J13" s="27"/>
    </row>
    <row r="14" spans="1:10" ht="18" customHeight="1" outlineLevel="1">
      <c r="A14" s="4" t="s">
        <v>52</v>
      </c>
      <c r="B14" s="5" t="s">
        <v>30</v>
      </c>
      <c r="C14" s="22">
        <v>1000</v>
      </c>
      <c r="D14" s="22">
        <v>1000</v>
      </c>
      <c r="E14" s="25"/>
      <c r="F14" s="25">
        <f t="shared" si="0"/>
        <v>0</v>
      </c>
      <c r="G14" s="25">
        <f t="shared" si="1"/>
        <v>100</v>
      </c>
      <c r="H14" s="25">
        <f>C14*100/C49</f>
        <v>0.17437199055740793</v>
      </c>
      <c r="I14" s="25">
        <f>D14*100/D49</f>
        <v>0.17849821242965164</v>
      </c>
      <c r="J14" s="27"/>
    </row>
    <row r="15" spans="1:10" ht="18.75" customHeight="1" outlineLevel="3">
      <c r="A15" s="6" t="s">
        <v>54</v>
      </c>
      <c r="B15" s="7" t="s">
        <v>31</v>
      </c>
      <c r="C15" s="23">
        <v>39804.4</v>
      </c>
      <c r="D15" s="23">
        <v>31314.7</v>
      </c>
      <c r="E15" s="25"/>
      <c r="F15" s="25">
        <f t="shared" si="0"/>
        <v>-8489.7</v>
      </c>
      <c r="G15" s="25">
        <f t="shared" si="1"/>
        <v>78.67145340716101</v>
      </c>
      <c r="H15" s="25">
        <f>C15*100/C49</f>
        <v>6.940772460943289</v>
      </c>
      <c r="I15" s="25">
        <f>D15*100/D49</f>
        <v>5.589617972770812</v>
      </c>
      <c r="J15" s="27"/>
    </row>
    <row r="16" spans="1:10" ht="33.75" customHeight="1" outlineLevel="2">
      <c r="A16" s="41" t="s">
        <v>71</v>
      </c>
      <c r="B16" s="42" t="s">
        <v>72</v>
      </c>
      <c r="C16" s="43">
        <v>3774.7</v>
      </c>
      <c r="D16" s="43">
        <v>3368.8</v>
      </c>
      <c r="E16" s="40"/>
      <c r="F16" s="40">
        <f t="shared" si="0"/>
        <v>-405.89999999999964</v>
      </c>
      <c r="G16" s="40">
        <f t="shared" si="1"/>
        <v>89.2468275624553</v>
      </c>
      <c r="H16" s="40">
        <f>C16*100/C49</f>
        <v>0.6582019527570477</v>
      </c>
      <c r="I16" s="40">
        <f>D16*100/D49</f>
        <v>0.6013247780330104</v>
      </c>
      <c r="J16" s="27"/>
    </row>
    <row r="17" spans="1:10" ht="33.75" customHeight="1" outlineLevel="2">
      <c r="A17" s="4" t="s">
        <v>73</v>
      </c>
      <c r="B17" s="5" t="s">
        <v>74</v>
      </c>
      <c r="C17" s="22">
        <v>2018.7</v>
      </c>
      <c r="D17" s="22">
        <v>2077.8</v>
      </c>
      <c r="E17" s="25"/>
      <c r="F17" s="25">
        <f t="shared" si="0"/>
        <v>59.100000000000136</v>
      </c>
      <c r="G17" s="52">
        <f t="shared" si="1"/>
        <v>102.92762669044436</v>
      </c>
      <c r="H17" s="25">
        <f>C17*100/C49</f>
        <v>0.3520047373382394</v>
      </c>
      <c r="I17" s="25">
        <f>D17*100/D49</f>
        <v>0.37088358578633024</v>
      </c>
      <c r="J17" s="27"/>
    </row>
    <row r="18" spans="1:10" ht="30.75" customHeight="1" outlineLevel="2">
      <c r="A18" s="11" t="s">
        <v>81</v>
      </c>
      <c r="B18" s="5" t="s">
        <v>82</v>
      </c>
      <c r="C18" s="22">
        <v>1756</v>
      </c>
      <c r="D18" s="22">
        <v>1291</v>
      </c>
      <c r="E18" s="25"/>
      <c r="F18" s="25">
        <f t="shared" si="0"/>
        <v>-465</v>
      </c>
      <c r="G18" s="52">
        <f t="shared" si="1"/>
        <v>73.51936218678816</v>
      </c>
      <c r="H18" s="25">
        <f>C18*100/C49</f>
        <v>0.30619721541880834</v>
      </c>
      <c r="I18" s="25">
        <f>D18*100/D49</f>
        <v>0.23044119224668028</v>
      </c>
      <c r="J18" s="27"/>
    </row>
    <row r="19" spans="1:10" ht="27" customHeight="1" outlineLevel="2">
      <c r="A19" s="44" t="s">
        <v>32</v>
      </c>
      <c r="B19" s="45" t="s">
        <v>67</v>
      </c>
      <c r="C19" s="46">
        <v>20459.3</v>
      </c>
      <c r="D19" s="46">
        <v>17477.4</v>
      </c>
      <c r="E19" s="40"/>
      <c r="F19" s="40">
        <f t="shared" si="0"/>
        <v>-2981.899999999998</v>
      </c>
      <c r="G19" s="40">
        <f t="shared" si="1"/>
        <v>85.42521005117479</v>
      </c>
      <c r="H19" s="40">
        <f>C19*100/C49</f>
        <v>3.5675288664111764</v>
      </c>
      <c r="I19" s="40">
        <f>D19*100/D49</f>
        <v>3.1196846579179938</v>
      </c>
      <c r="J19" s="27"/>
    </row>
    <row r="20" spans="1:10" s="30" customFormat="1" ht="12.75" hidden="1">
      <c r="A20" s="12"/>
      <c r="B20" s="7" t="s">
        <v>53</v>
      </c>
      <c r="C20" s="23"/>
      <c r="D20" s="23"/>
      <c r="E20" s="25"/>
      <c r="F20" s="24">
        <f t="shared" si="0"/>
        <v>0</v>
      </c>
      <c r="G20" s="24" t="e">
        <f t="shared" si="1"/>
        <v>#DIV/0!</v>
      </c>
      <c r="H20" s="24" t="e">
        <f>C20*100/#REF!</f>
        <v>#REF!</v>
      </c>
      <c r="I20" s="25"/>
      <c r="J20" s="29"/>
    </row>
    <row r="21" spans="1:10" ht="21" customHeight="1">
      <c r="A21" s="9" t="s">
        <v>33</v>
      </c>
      <c r="B21" s="8" t="s">
        <v>34</v>
      </c>
      <c r="C21" s="26">
        <v>305</v>
      </c>
      <c r="D21" s="26">
        <v>143.7</v>
      </c>
      <c r="E21" s="25"/>
      <c r="F21" s="25">
        <f t="shared" si="0"/>
        <v>-161.3</v>
      </c>
      <c r="G21" s="25">
        <f t="shared" si="1"/>
        <v>47.11475409836065</v>
      </c>
      <c r="H21" s="25">
        <f>C21*100/C49</f>
        <v>0.05318345712000942</v>
      </c>
      <c r="I21" s="25">
        <f>D21*100/D49</f>
        <v>0.025650193126140936</v>
      </c>
      <c r="J21" s="27"/>
    </row>
    <row r="22" spans="1:10" ht="27" customHeight="1">
      <c r="A22" s="6" t="s">
        <v>68</v>
      </c>
      <c r="B22" s="13" t="s">
        <v>69</v>
      </c>
      <c r="C22" s="23">
        <v>2623.6</v>
      </c>
      <c r="D22" s="23">
        <v>2339.3</v>
      </c>
      <c r="E22" s="25"/>
      <c r="F22" s="25">
        <f t="shared" si="0"/>
        <v>-284.2999999999997</v>
      </c>
      <c r="G22" s="25">
        <f t="shared" si="1"/>
        <v>89.16374447324289</v>
      </c>
      <c r="H22" s="25">
        <f>C22*100/C49</f>
        <v>0.4574823544264155</v>
      </c>
      <c r="I22" s="25">
        <f>D22*100/D49</f>
        <v>0.41756086833668415</v>
      </c>
      <c r="J22" s="27"/>
    </row>
    <row r="23" spans="1:10" ht="27" customHeight="1" outlineLevel="2">
      <c r="A23" s="6" t="s">
        <v>35</v>
      </c>
      <c r="B23" s="5" t="s">
        <v>66</v>
      </c>
      <c r="C23" s="22">
        <v>17230.7</v>
      </c>
      <c r="D23" s="22">
        <v>14774.4</v>
      </c>
      <c r="E23" s="54"/>
      <c r="F23" s="54">
        <f t="shared" si="0"/>
        <v>-2456.300000000001</v>
      </c>
      <c r="G23" s="25">
        <f t="shared" si="1"/>
        <v>85.74463022396071</v>
      </c>
      <c r="H23" s="25">
        <f>C23*100/C49</f>
        <v>3.004551457697529</v>
      </c>
      <c r="I23" s="25">
        <f>D23*100/D49</f>
        <v>2.637203989720645</v>
      </c>
      <c r="J23" s="27"/>
    </row>
    <row r="24" spans="1:10" ht="18.75" customHeight="1" outlineLevel="4">
      <c r="A24" s="6" t="s">
        <v>16</v>
      </c>
      <c r="B24" s="21" t="s">
        <v>17</v>
      </c>
      <c r="C24" s="25">
        <v>300</v>
      </c>
      <c r="D24" s="25">
        <v>220</v>
      </c>
      <c r="E24" s="25"/>
      <c r="F24" s="25">
        <f t="shared" si="0"/>
        <v>-80</v>
      </c>
      <c r="G24" s="25">
        <f t="shared" si="1"/>
        <v>73.33333333333333</v>
      </c>
      <c r="H24" s="25">
        <f>C24*100/C49</f>
        <v>0.05231159716722238</v>
      </c>
      <c r="I24" s="25">
        <f>D24*100/D49</f>
        <v>0.03926960673452336</v>
      </c>
      <c r="J24" s="27"/>
    </row>
    <row r="25" spans="1:9" s="29" customFormat="1" ht="27" customHeight="1" outlineLevel="3">
      <c r="A25" s="47" t="s">
        <v>36</v>
      </c>
      <c r="B25" s="49" t="s">
        <v>84</v>
      </c>
      <c r="C25" s="39">
        <v>7367.3</v>
      </c>
      <c r="D25" s="39">
        <v>4361</v>
      </c>
      <c r="E25" s="40"/>
      <c r="F25" s="40">
        <f t="shared" si="0"/>
        <v>-3006.3</v>
      </c>
      <c r="G25" s="40">
        <f t="shared" si="1"/>
        <v>59.194005945190234</v>
      </c>
      <c r="H25" s="40">
        <f>C25*100/C49</f>
        <v>1.2846507660335915</v>
      </c>
      <c r="I25" s="48">
        <f>D25*100/D49</f>
        <v>0.7784307044057108</v>
      </c>
    </row>
    <row r="26" spans="1:9" s="27" customFormat="1" ht="13.5" customHeight="1" outlineLevel="3">
      <c r="A26" s="6" t="s">
        <v>85</v>
      </c>
      <c r="B26" s="7" t="s">
        <v>86</v>
      </c>
      <c r="C26" s="23">
        <v>7367.3</v>
      </c>
      <c r="D26" s="23">
        <v>4361</v>
      </c>
      <c r="E26" s="25"/>
      <c r="F26" s="25">
        <f t="shared" si="0"/>
        <v>-3006.3</v>
      </c>
      <c r="G26" s="25">
        <f t="shared" si="1"/>
        <v>59.194005945190234</v>
      </c>
      <c r="H26" s="25">
        <f>C26*100/C49</f>
        <v>1.2846507660335915</v>
      </c>
      <c r="I26" s="25">
        <f>D26*100/D49</f>
        <v>0.7784307044057108</v>
      </c>
    </row>
    <row r="27" spans="1:9" s="29" customFormat="1" ht="12.75" outlineLevel="3">
      <c r="A27" s="47" t="s">
        <v>12</v>
      </c>
      <c r="B27" s="45" t="s">
        <v>4</v>
      </c>
      <c r="C27" s="46">
        <v>2051.7</v>
      </c>
      <c r="D27" s="46">
        <v>4017.4</v>
      </c>
      <c r="E27" s="40"/>
      <c r="F27" s="40">
        <f aca="true" t="shared" si="2" ref="F27:F48">D27-C27</f>
        <v>1965.7000000000003</v>
      </c>
      <c r="G27" s="40">
        <f aca="true" t="shared" si="3" ref="G27:G35">D27*100/C27</f>
        <v>195.80835404786276</v>
      </c>
      <c r="H27" s="40">
        <f>C27*100/C49</f>
        <v>0.3577590130266338</v>
      </c>
      <c r="I27" s="40">
        <f>D27*100/D49</f>
        <v>0.7170987186148825</v>
      </c>
    </row>
    <row r="28" spans="1:9" s="27" customFormat="1" ht="12.75" outlineLevel="3">
      <c r="A28" s="6" t="s">
        <v>13</v>
      </c>
      <c r="B28" s="8" t="s">
        <v>14</v>
      </c>
      <c r="C28" s="26">
        <v>2051.7</v>
      </c>
      <c r="D28" s="26">
        <v>4017.4</v>
      </c>
      <c r="E28" s="25"/>
      <c r="F28" s="25">
        <f t="shared" si="2"/>
        <v>1965.7000000000003</v>
      </c>
      <c r="G28" s="25">
        <f t="shared" si="3"/>
        <v>195.80835404786276</v>
      </c>
      <c r="H28" s="25">
        <f>C28*100/C49</f>
        <v>0.3577590130266338</v>
      </c>
      <c r="I28" s="25">
        <f>D28*100/D49</f>
        <v>0.7170987186148825</v>
      </c>
    </row>
    <row r="29" spans="1:10" s="30" customFormat="1" ht="27.75" customHeight="1">
      <c r="A29" s="47" t="s">
        <v>37</v>
      </c>
      <c r="B29" s="42" t="s">
        <v>5</v>
      </c>
      <c r="C29" s="43">
        <v>368405.7</v>
      </c>
      <c r="D29" s="43">
        <v>363400.3</v>
      </c>
      <c r="E29" s="40"/>
      <c r="F29" s="51">
        <f t="shared" si="2"/>
        <v>-5005.400000000023</v>
      </c>
      <c r="G29" s="40">
        <f t="shared" si="3"/>
        <v>98.64133481105205</v>
      </c>
      <c r="H29" s="40">
        <f>C29*100/C49</f>
        <v>64.23963524169527</v>
      </c>
      <c r="I29" s="40">
        <f>D29*100/D49</f>
        <v>64.86630394639913</v>
      </c>
      <c r="J29" s="29"/>
    </row>
    <row r="30" spans="1:10" ht="21.75" customHeight="1">
      <c r="A30" s="9" t="s">
        <v>38</v>
      </c>
      <c r="B30" s="5" t="s">
        <v>57</v>
      </c>
      <c r="C30" s="22">
        <v>143399.4</v>
      </c>
      <c r="D30" s="22">
        <v>144030.3</v>
      </c>
      <c r="E30" s="25"/>
      <c r="F30" s="25">
        <f t="shared" si="2"/>
        <v>630.8999999999942</v>
      </c>
      <c r="G30" s="25">
        <f t="shared" si="3"/>
        <v>100.43995999983262</v>
      </c>
      <c r="H30" s="25">
        <f>C30*100/C49</f>
        <v>25.004838822737963</v>
      </c>
      <c r="I30" s="25">
        <f>D30*100/D49</f>
        <v>25.709151085706452</v>
      </c>
      <c r="J30" s="27"/>
    </row>
    <row r="31" spans="1:10" ht="23.25" customHeight="1">
      <c r="A31" s="10" t="s">
        <v>39</v>
      </c>
      <c r="B31" s="5" t="s">
        <v>40</v>
      </c>
      <c r="C31" s="22">
        <v>202109.1</v>
      </c>
      <c r="D31" s="22">
        <v>196602.7</v>
      </c>
      <c r="E31" s="25"/>
      <c r="F31" s="25">
        <f t="shared" si="2"/>
        <v>-5506.399999999994</v>
      </c>
      <c r="G31" s="25">
        <f t="shared" si="3"/>
        <v>97.27553088900994</v>
      </c>
      <c r="H31" s="25">
        <f>C31*100/C49</f>
        <v>35.24216607676622</v>
      </c>
      <c r="I31" s="25">
        <f>D31*100/D49</f>
        <v>35.09323050884307</v>
      </c>
      <c r="J31" s="27"/>
    </row>
    <row r="32" spans="1:10" ht="29.25" customHeight="1" outlineLevel="4">
      <c r="A32" s="9" t="s">
        <v>41</v>
      </c>
      <c r="B32" s="8" t="s">
        <v>42</v>
      </c>
      <c r="C32" s="26">
        <v>5992.4</v>
      </c>
      <c r="D32" s="26">
        <v>6097.8</v>
      </c>
      <c r="E32" s="25"/>
      <c r="F32" s="25">
        <f t="shared" si="2"/>
        <v>105.40000000000055</v>
      </c>
      <c r="G32" s="25">
        <f t="shared" si="3"/>
        <v>101.75889459982645</v>
      </c>
      <c r="H32" s="25">
        <f>C32*100/C49</f>
        <v>1.0449067162162113</v>
      </c>
      <c r="I32" s="25">
        <f>D32*100/D49</f>
        <v>1.0884463997535299</v>
      </c>
      <c r="J32" s="27"/>
    </row>
    <row r="33" spans="1:10" ht="30" customHeight="1" outlineLevel="4">
      <c r="A33" s="6" t="s">
        <v>43</v>
      </c>
      <c r="B33" s="7" t="s">
        <v>44</v>
      </c>
      <c r="C33" s="23">
        <v>16904.8</v>
      </c>
      <c r="D33" s="23">
        <v>16669.5</v>
      </c>
      <c r="E33" s="25"/>
      <c r="F33" s="25">
        <f t="shared" si="2"/>
        <v>-235.29999999999927</v>
      </c>
      <c r="G33" s="25">
        <f t="shared" si="3"/>
        <v>98.60808764374616</v>
      </c>
      <c r="H33" s="25">
        <f>C33*100/C49</f>
        <v>2.9477236259748696</v>
      </c>
      <c r="I33" s="25">
        <f>D33*100/D49</f>
        <v>2.975475952096078</v>
      </c>
      <c r="J33" s="27"/>
    </row>
    <row r="34" spans="1:10" ht="28.5" customHeight="1" outlineLevel="2">
      <c r="A34" s="44" t="s">
        <v>60</v>
      </c>
      <c r="B34" s="45" t="s">
        <v>6</v>
      </c>
      <c r="C34" s="46">
        <v>2109.9</v>
      </c>
      <c r="D34" s="46">
        <v>1667.5</v>
      </c>
      <c r="E34" s="48"/>
      <c r="F34" s="40">
        <f t="shared" si="2"/>
        <v>-442.4000000000001</v>
      </c>
      <c r="G34" s="40">
        <f t="shared" si="3"/>
        <v>79.03218161998198</v>
      </c>
      <c r="H34" s="40">
        <f>C34*100/C49</f>
        <v>0.367907462877075</v>
      </c>
      <c r="I34" s="40">
        <f>D34*100/D49</f>
        <v>0.2976457692264441</v>
      </c>
      <c r="J34" s="27"/>
    </row>
    <row r="35" spans="1:10" ht="21" customHeight="1" outlineLevel="2">
      <c r="A35" s="9" t="s">
        <v>61</v>
      </c>
      <c r="B35" s="8" t="s">
        <v>62</v>
      </c>
      <c r="C35" s="26">
        <v>2109.9</v>
      </c>
      <c r="D35" s="26">
        <v>1667.5</v>
      </c>
      <c r="E35" s="25"/>
      <c r="F35" s="25">
        <f t="shared" si="2"/>
        <v>-442.4000000000001</v>
      </c>
      <c r="G35" s="25">
        <f t="shared" si="3"/>
        <v>79.03218161998198</v>
      </c>
      <c r="H35" s="25">
        <f>C35*100/C49</f>
        <v>0.367907462877075</v>
      </c>
      <c r="I35" s="25">
        <f>D35*100/D49</f>
        <v>0.2976457692264441</v>
      </c>
      <c r="J35" s="27"/>
    </row>
    <row r="36" spans="1:10" ht="24.75" customHeight="1" outlineLevel="3">
      <c r="A36" s="47" t="s">
        <v>45</v>
      </c>
      <c r="B36" s="42" t="s">
        <v>3</v>
      </c>
      <c r="C36" s="43">
        <v>32569.3</v>
      </c>
      <c r="D36" s="43">
        <v>31841.2</v>
      </c>
      <c r="E36" s="40"/>
      <c r="F36" s="40">
        <f t="shared" si="2"/>
        <v>-728.0999999999985</v>
      </c>
      <c r="G36" s="40">
        <f aca="true" t="shared" si="4" ref="G36:G48">D36*100/C36</f>
        <v>97.76445916860357</v>
      </c>
      <c r="H36" s="40">
        <f>C36*100/C49</f>
        <v>5.679173672061387</v>
      </c>
      <c r="I36" s="40">
        <f>D36*100/D49</f>
        <v>5.6835972816150235</v>
      </c>
      <c r="J36" s="27"/>
    </row>
    <row r="37" spans="1:10" ht="22.5" customHeight="1">
      <c r="A37" s="6" t="s">
        <v>46</v>
      </c>
      <c r="B37" s="15" t="s">
        <v>47</v>
      </c>
      <c r="C37" s="23">
        <v>4163.9</v>
      </c>
      <c r="D37" s="23">
        <v>4282</v>
      </c>
      <c r="E37" s="25"/>
      <c r="F37" s="25">
        <f t="shared" si="2"/>
        <v>118.10000000000036</v>
      </c>
      <c r="G37" s="25">
        <f t="shared" si="4"/>
        <v>102.83628329210596</v>
      </c>
      <c r="H37" s="25">
        <f>C37*100/C49</f>
        <v>0.7260675314819908</v>
      </c>
      <c r="I37" s="25">
        <f>D37*100/D49</f>
        <v>0.7643293456237683</v>
      </c>
      <c r="J37" s="27"/>
    </row>
    <row r="38" spans="1:10" ht="23.25" customHeight="1" outlineLevel="3">
      <c r="A38" s="6" t="s">
        <v>48</v>
      </c>
      <c r="B38" s="7" t="s">
        <v>49</v>
      </c>
      <c r="C38" s="23">
        <v>23839.5</v>
      </c>
      <c r="D38" s="23">
        <v>22412.9</v>
      </c>
      <c r="E38" s="25"/>
      <c r="F38" s="25">
        <f t="shared" si="2"/>
        <v>-1426.5999999999985</v>
      </c>
      <c r="G38" s="25">
        <f t="shared" si="4"/>
        <v>94.01581409006062</v>
      </c>
      <c r="H38" s="25">
        <f>C38*100/C49</f>
        <v>4.156941068893326</v>
      </c>
      <c r="I38" s="25">
        <f>D38*100/D49</f>
        <v>4.000662585364539</v>
      </c>
      <c r="J38" s="27"/>
    </row>
    <row r="39" spans="1:10" ht="20.25" customHeight="1" outlineLevel="3">
      <c r="A39" s="6" t="s">
        <v>8</v>
      </c>
      <c r="B39" s="5" t="s">
        <v>9</v>
      </c>
      <c r="C39" s="22">
        <v>4565.9</v>
      </c>
      <c r="D39" s="22">
        <v>5146.3</v>
      </c>
      <c r="E39" s="25"/>
      <c r="F39" s="25">
        <f t="shared" si="2"/>
        <v>580.4000000000005</v>
      </c>
      <c r="G39" s="25">
        <f t="shared" si="4"/>
        <v>112.7116231192098</v>
      </c>
      <c r="H39" s="25">
        <f>C39*100/C49</f>
        <v>0.7961650716860688</v>
      </c>
      <c r="I39" s="25">
        <f>D39*100/D49</f>
        <v>0.9186053506267162</v>
      </c>
      <c r="J39" s="27"/>
    </row>
    <row r="40" spans="1:10" ht="24.75" customHeight="1" outlineLevel="3">
      <c r="A40" s="47" t="s">
        <v>50</v>
      </c>
      <c r="B40" s="49" t="s">
        <v>0</v>
      </c>
      <c r="C40" s="39">
        <v>3400.3</v>
      </c>
      <c r="D40" s="39">
        <v>6213.1</v>
      </c>
      <c r="E40" s="48"/>
      <c r="F40" s="40">
        <f t="shared" si="2"/>
        <v>2812.8</v>
      </c>
      <c r="G40" s="40">
        <f t="shared" si="4"/>
        <v>182.72211275475692</v>
      </c>
      <c r="H40" s="40">
        <f>C40*100/C49</f>
        <v>0.5929170794923542</v>
      </c>
      <c r="I40" s="40">
        <f>D40*100/D49</f>
        <v>1.1090272436466686</v>
      </c>
      <c r="J40" s="27"/>
    </row>
    <row r="41" spans="1:10" ht="22.5" customHeight="1" outlineLevel="3">
      <c r="A41" s="6" t="s">
        <v>55</v>
      </c>
      <c r="B41" s="7" t="s">
        <v>58</v>
      </c>
      <c r="C41" s="23">
        <v>3400.3</v>
      </c>
      <c r="D41" s="23">
        <v>6213.1</v>
      </c>
      <c r="E41" s="25"/>
      <c r="F41" s="25">
        <f t="shared" si="2"/>
        <v>2812.8</v>
      </c>
      <c r="G41" s="25">
        <f t="shared" si="4"/>
        <v>182.72211275475692</v>
      </c>
      <c r="H41" s="25">
        <f>C41*100/C49</f>
        <v>0.5929170794923542</v>
      </c>
      <c r="I41" s="25">
        <f>D41*100/D49</f>
        <v>1.1090272436466686</v>
      </c>
      <c r="J41" s="27"/>
    </row>
    <row r="42" spans="1:10" ht="26.25" customHeight="1" outlineLevel="3">
      <c r="A42" s="47" t="s">
        <v>10</v>
      </c>
      <c r="B42" s="50" t="s">
        <v>2</v>
      </c>
      <c r="C42" s="40">
        <v>1367.5</v>
      </c>
      <c r="D42" s="40">
        <v>1402.5</v>
      </c>
      <c r="E42" s="48"/>
      <c r="F42" s="40">
        <f>D42-C42</f>
        <v>35</v>
      </c>
      <c r="G42" s="40">
        <f t="shared" si="4"/>
        <v>102.55941499085924</v>
      </c>
      <c r="H42" s="40">
        <f>C42*100/C49</f>
        <v>0.23845369708725536</v>
      </c>
      <c r="I42" s="40">
        <f>D42*100/D49</f>
        <v>0.25034374293258643</v>
      </c>
      <c r="J42" s="27"/>
    </row>
    <row r="43" spans="1:10" ht="24" customHeight="1" outlineLevel="3">
      <c r="A43" s="6" t="s">
        <v>11</v>
      </c>
      <c r="B43" s="16" t="s">
        <v>15</v>
      </c>
      <c r="C43" s="25">
        <v>1367.5</v>
      </c>
      <c r="D43" s="25">
        <v>1402.5</v>
      </c>
      <c r="E43" s="25"/>
      <c r="F43" s="25">
        <f t="shared" si="2"/>
        <v>35</v>
      </c>
      <c r="G43" s="25">
        <f>D43*100/C43</f>
        <v>102.55941499085924</v>
      </c>
      <c r="H43" s="25">
        <f>C43*100/C49</f>
        <v>0.23845369708725536</v>
      </c>
      <c r="I43" s="25">
        <f>D43*100/D49</f>
        <v>0.25034374293258643</v>
      </c>
      <c r="J43" s="27"/>
    </row>
    <row r="44" spans="1:10" ht="24" customHeight="1" outlineLevel="3">
      <c r="A44" s="47" t="s">
        <v>87</v>
      </c>
      <c r="B44" s="56" t="s">
        <v>88</v>
      </c>
      <c r="C44" s="57">
        <v>0</v>
      </c>
      <c r="D44" s="57">
        <v>1256</v>
      </c>
      <c r="E44" s="40"/>
      <c r="F44" s="40">
        <f>D44-C44</f>
        <v>1256</v>
      </c>
      <c r="G44" s="40"/>
      <c r="H44" s="40">
        <f>C44*100/C49</f>
        <v>0</v>
      </c>
      <c r="I44" s="40">
        <f>D44*100/D49</f>
        <v>0.22419375481164247</v>
      </c>
      <c r="J44" s="27"/>
    </row>
    <row r="45" spans="1:10" ht="24" customHeight="1" outlineLevel="3">
      <c r="A45" s="6" t="s">
        <v>89</v>
      </c>
      <c r="B45" s="55" t="s">
        <v>90</v>
      </c>
      <c r="C45" s="54">
        <v>0</v>
      </c>
      <c r="D45" s="54">
        <v>1256</v>
      </c>
      <c r="E45" s="25"/>
      <c r="F45" s="25">
        <f>D45-C45</f>
        <v>1256</v>
      </c>
      <c r="G45" s="25"/>
      <c r="H45" s="25">
        <f>C45*100/C49</f>
        <v>0</v>
      </c>
      <c r="I45" s="25">
        <f>D45*100/D49</f>
        <v>0.22419375481164247</v>
      </c>
      <c r="J45" s="27"/>
    </row>
    <row r="46" spans="1:10" ht="38.25" outlineLevel="3">
      <c r="A46" s="47" t="s">
        <v>59</v>
      </c>
      <c r="B46" s="42" t="s">
        <v>1</v>
      </c>
      <c r="C46" s="43">
        <v>40763.3</v>
      </c>
      <c r="D46" s="43">
        <v>42703.5</v>
      </c>
      <c r="E46" s="40"/>
      <c r="F46" s="40">
        <f t="shared" si="2"/>
        <v>1940.199999999997</v>
      </c>
      <c r="G46" s="40">
        <f t="shared" si="4"/>
        <v>104.75967352986632</v>
      </c>
      <c r="H46" s="40">
        <f>C46*100/C49</f>
        <v>7.107977762688788</v>
      </c>
      <c r="I46" s="40">
        <f>D46*100/D49</f>
        <v>7.622498414489629</v>
      </c>
      <c r="J46" s="27"/>
    </row>
    <row r="47" spans="1:10" ht="30.75" customHeight="1">
      <c r="A47" s="6" t="s">
        <v>56</v>
      </c>
      <c r="B47" s="15" t="s">
        <v>7</v>
      </c>
      <c r="C47" s="23">
        <v>40503.3</v>
      </c>
      <c r="D47" s="23">
        <v>42703.5</v>
      </c>
      <c r="E47" s="25"/>
      <c r="F47" s="25">
        <f t="shared" si="2"/>
        <v>2200.199999999997</v>
      </c>
      <c r="G47" s="25">
        <f t="shared" si="4"/>
        <v>105.43214997296516</v>
      </c>
      <c r="H47" s="25">
        <f>C47*100/C49</f>
        <v>7.062641045143862</v>
      </c>
      <c r="I47" s="25">
        <f>D47*100/D49</f>
        <v>7.622498414489629</v>
      </c>
      <c r="J47" s="27"/>
    </row>
    <row r="48" spans="1:10" ht="16.5" customHeight="1" outlineLevel="1">
      <c r="A48" s="6" t="s">
        <v>95</v>
      </c>
      <c r="B48" s="7" t="s">
        <v>96</v>
      </c>
      <c r="C48" s="23">
        <v>260</v>
      </c>
      <c r="D48" s="23"/>
      <c r="E48" s="25"/>
      <c r="F48" s="24">
        <f t="shared" si="2"/>
        <v>-260</v>
      </c>
      <c r="G48" s="24">
        <f t="shared" si="4"/>
        <v>0</v>
      </c>
      <c r="H48" s="24">
        <f>C48*100/C49</f>
        <v>0.04533671754492606</v>
      </c>
      <c r="I48" s="24">
        <f>D48*100/D49</f>
        <v>0</v>
      </c>
      <c r="J48" s="27"/>
    </row>
    <row r="49" spans="1:10" ht="19.5" customHeight="1" outlineLevel="2">
      <c r="A49" s="6"/>
      <c r="B49" s="35" t="s">
        <v>51</v>
      </c>
      <c r="C49" s="24">
        <f>C9+C16+C19+C27+C29+C34+C36+C40+C42+C46+C44+C25</f>
        <v>573486.6000000001</v>
      </c>
      <c r="D49" s="24">
        <f>D9+D16+D19+D27+D29+D34+D36+D40+D42+D46+D44+D25</f>
        <v>560229.7</v>
      </c>
      <c r="E49" s="24" t="e">
        <f>E9+E16+E19+#REF!+E27+E29+E34+#REF!+E36+E40+E42+E46+#REF!</f>
        <v>#REF!</v>
      </c>
      <c r="F49" s="24">
        <f>D49-C49</f>
        <v>-13256.90000000014</v>
      </c>
      <c r="G49" s="24">
        <f>D49*100/C49</f>
        <v>97.68836795837947</v>
      </c>
      <c r="H49" s="24">
        <f>C49*100/C49</f>
        <v>100</v>
      </c>
      <c r="I49" s="24">
        <f>I9+I16+I19+I27+I29+I34+I36+I40+I42+I46+I44+I25</f>
        <v>99.99999999999999</v>
      </c>
      <c r="J49" s="27"/>
    </row>
    <row r="50" spans="1:13" ht="12.75">
      <c r="A50" s="14"/>
      <c r="B50" s="14"/>
      <c r="C50" s="14"/>
      <c r="D50" s="14"/>
      <c r="E50" s="27"/>
      <c r="F50" s="27"/>
      <c r="G50" s="27"/>
      <c r="H50" s="27"/>
      <c r="I50" s="27"/>
      <c r="J50" s="27"/>
      <c r="K50" s="27"/>
      <c r="L50" s="27"/>
      <c r="M50" s="27"/>
    </row>
    <row r="51" spans="1:10" ht="12.75">
      <c r="A51" s="14"/>
      <c r="B51" s="14"/>
      <c r="C51" s="14"/>
      <c r="D51" s="14"/>
      <c r="E51" s="14"/>
      <c r="F51" s="14"/>
      <c r="G51" s="14"/>
      <c r="H51" s="14"/>
      <c r="I51" s="14"/>
      <c r="J51" s="27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4"/>
      <c r="J52" s="27"/>
    </row>
    <row r="53" spans="1:10" ht="12.75">
      <c r="A53" s="14"/>
      <c r="B53" s="14"/>
      <c r="C53" s="14"/>
      <c r="D53" s="14"/>
      <c r="E53" s="14"/>
      <c r="F53" s="14"/>
      <c r="G53" s="14"/>
      <c r="H53" s="14"/>
      <c r="I53" s="14"/>
      <c r="J53" s="27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27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27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27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27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27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27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27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27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27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27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27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27"/>
    </row>
    <row r="66" spans="1:10" ht="12.75">
      <c r="A66" s="14"/>
      <c r="B66" s="14"/>
      <c r="C66" s="14"/>
      <c r="D66" s="14"/>
      <c r="E66" s="14"/>
      <c r="F66" s="14"/>
      <c r="G66" s="14"/>
      <c r="H66" s="14"/>
      <c r="I66" s="14"/>
      <c r="J66" s="27"/>
    </row>
    <row r="67" spans="1:10" ht="12.75">
      <c r="A67" s="14"/>
      <c r="B67" s="14"/>
      <c r="C67" s="14"/>
      <c r="D67" s="14"/>
      <c r="E67" s="14"/>
      <c r="F67" s="14"/>
      <c r="G67" s="14"/>
      <c r="H67" s="14"/>
      <c r="I67" s="14"/>
      <c r="J67" s="27"/>
    </row>
    <row r="68" spans="1:10" ht="12.75">
      <c r="A68" s="14"/>
      <c r="B68" s="14"/>
      <c r="C68" s="14"/>
      <c r="D68" s="14"/>
      <c r="E68" s="14"/>
      <c r="F68" s="14"/>
      <c r="G68" s="14"/>
      <c r="H68" s="14"/>
      <c r="I68" s="14"/>
      <c r="J68" s="27"/>
    </row>
    <row r="69" spans="1:10" ht="12.75">
      <c r="A69" s="14"/>
      <c r="B69" s="14"/>
      <c r="C69" s="14"/>
      <c r="D69" s="14"/>
      <c r="E69" s="14"/>
      <c r="F69" s="14"/>
      <c r="G69" s="14"/>
      <c r="H69" s="14"/>
      <c r="I69" s="14"/>
      <c r="J69" s="27"/>
    </row>
    <row r="70" spans="1:10" ht="12.75">
      <c r="A70" s="14"/>
      <c r="B70" s="14"/>
      <c r="C70" s="14"/>
      <c r="D70" s="14"/>
      <c r="E70" s="14"/>
      <c r="F70" s="14"/>
      <c r="G70" s="14"/>
      <c r="H70" s="14"/>
      <c r="I70" s="14"/>
      <c r="J70" s="27"/>
    </row>
    <row r="71" spans="1:10" ht="12.75">
      <c r="A71" s="14"/>
      <c r="B71" s="14"/>
      <c r="C71" s="14"/>
      <c r="D71" s="14"/>
      <c r="E71" s="14"/>
      <c r="F71" s="14"/>
      <c r="G71" s="14"/>
      <c r="H71" s="14"/>
      <c r="I71" s="14"/>
      <c r="J71" s="27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4"/>
      <c r="J72" s="27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27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27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27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27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27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27"/>
    </row>
    <row r="79" ht="12.75">
      <c r="J79" s="27"/>
    </row>
    <row r="80" ht="12.75">
      <c r="J80" s="27"/>
    </row>
    <row r="81" ht="12.75">
      <c r="J81" s="27"/>
    </row>
    <row r="82" ht="12.75">
      <c r="J82" s="27"/>
    </row>
    <row r="83" ht="12.75">
      <c r="J83" s="27"/>
    </row>
    <row r="84" ht="12.75">
      <c r="J84" s="27"/>
    </row>
    <row r="85" ht="12.75">
      <c r="J85" s="27"/>
    </row>
    <row r="86" ht="12.75">
      <c r="J86" s="27"/>
    </row>
    <row r="87" ht="12.75">
      <c r="J87" s="27"/>
    </row>
    <row r="88" ht="12.75">
      <c r="J88" s="27"/>
    </row>
    <row r="89" ht="12.75">
      <c r="J89" s="27"/>
    </row>
    <row r="90" ht="12.75">
      <c r="J90" s="27"/>
    </row>
    <row r="91" ht="12.75">
      <c r="J91" s="27"/>
    </row>
    <row r="92" ht="12.75">
      <c r="J92" s="27"/>
    </row>
    <row r="93" ht="12.75">
      <c r="J93" s="27"/>
    </row>
    <row r="94" ht="12.75">
      <c r="J94" s="27"/>
    </row>
    <row r="95" ht="12.75">
      <c r="J95" s="27"/>
    </row>
    <row r="96" ht="12.75">
      <c r="J96" s="27"/>
    </row>
    <row r="97" ht="12.75">
      <c r="J97" s="27"/>
    </row>
    <row r="98" ht="12.75">
      <c r="J98" s="27"/>
    </row>
    <row r="99" ht="12.75">
      <c r="J99" s="27"/>
    </row>
    <row r="100" ht="12.75">
      <c r="J100" s="27"/>
    </row>
    <row r="101" ht="12.75">
      <c r="J101" s="27"/>
    </row>
    <row r="102" ht="12.75">
      <c r="J102" s="27"/>
    </row>
    <row r="103" ht="12.75">
      <c r="J103" s="27"/>
    </row>
    <row r="104" ht="12.75">
      <c r="J104" s="27"/>
    </row>
    <row r="105" ht="12.75">
      <c r="J105" s="27"/>
    </row>
    <row r="106" ht="12.75">
      <c r="J106" s="27"/>
    </row>
    <row r="107" ht="12.75">
      <c r="J107" s="27"/>
    </row>
    <row r="108" ht="12.75">
      <c r="J108" s="27"/>
    </row>
    <row r="109" ht="12.75">
      <c r="J109" s="27"/>
    </row>
    <row r="110" ht="12.75">
      <c r="J110" s="27"/>
    </row>
    <row r="111" ht="12.75">
      <c r="J111" s="27"/>
    </row>
    <row r="112" ht="12.75">
      <c r="J112" s="27"/>
    </row>
    <row r="113" ht="12.75">
      <c r="J113" s="27"/>
    </row>
    <row r="114" ht="12.75">
      <c r="J114" s="27"/>
    </row>
    <row r="115" ht="12.75">
      <c r="J115" s="27"/>
    </row>
    <row r="116" ht="12.75">
      <c r="J116" s="27"/>
    </row>
    <row r="117" ht="12.75">
      <c r="J117" s="27"/>
    </row>
    <row r="118" ht="12.75">
      <c r="J118" s="27"/>
    </row>
    <row r="119" ht="12.75">
      <c r="J119" s="27"/>
    </row>
    <row r="120" ht="12.75">
      <c r="J120" s="27"/>
    </row>
    <row r="121" ht="12.75">
      <c r="J121" s="27"/>
    </row>
    <row r="122" ht="12.75">
      <c r="J122" s="27"/>
    </row>
    <row r="123" ht="12.75">
      <c r="J123" s="27"/>
    </row>
    <row r="124" ht="12.75">
      <c r="J124" s="27"/>
    </row>
    <row r="125" ht="12.75">
      <c r="J125" s="27"/>
    </row>
    <row r="126" ht="12.75">
      <c r="J126" s="27"/>
    </row>
    <row r="127" ht="12.75">
      <c r="J127" s="27"/>
    </row>
    <row r="128" ht="12.75">
      <c r="J128" s="27"/>
    </row>
    <row r="129" ht="12.75">
      <c r="J129" s="27"/>
    </row>
    <row r="130" ht="12.75">
      <c r="J130" s="27"/>
    </row>
    <row r="131" ht="12.75">
      <c r="J131" s="27"/>
    </row>
    <row r="132" ht="12.75">
      <c r="J132" s="27"/>
    </row>
    <row r="133" ht="12.75">
      <c r="J133" s="27"/>
    </row>
    <row r="134" ht="12.75">
      <c r="J134" s="27"/>
    </row>
    <row r="135" ht="12.75">
      <c r="J135" s="27"/>
    </row>
    <row r="136" ht="12.75">
      <c r="J136" s="27"/>
    </row>
    <row r="137" ht="12.75">
      <c r="J137" s="27"/>
    </row>
    <row r="138" ht="12.75">
      <c r="J138" s="27"/>
    </row>
    <row r="139" ht="12.75">
      <c r="J139" s="27"/>
    </row>
    <row r="140" ht="12.75">
      <c r="J140" s="27"/>
    </row>
    <row r="141" ht="12.75">
      <c r="J141" s="27"/>
    </row>
    <row r="142" ht="12.75">
      <c r="J142" s="27"/>
    </row>
    <row r="143" ht="12.75">
      <c r="J143" s="27"/>
    </row>
    <row r="144" ht="12.75">
      <c r="J144" s="27"/>
    </row>
    <row r="145" ht="12.75">
      <c r="J145" s="27"/>
    </row>
    <row r="146" ht="12.75">
      <c r="J146" s="27"/>
    </row>
    <row r="147" ht="12.75">
      <c r="J147" s="27"/>
    </row>
    <row r="148" ht="12.75">
      <c r="J148" s="27"/>
    </row>
    <row r="149" ht="12.75">
      <c r="J149" s="27"/>
    </row>
    <row r="150" ht="12.75">
      <c r="J150" s="27"/>
    </row>
    <row r="151" ht="12.75">
      <c r="J151" s="27"/>
    </row>
    <row r="152" ht="12.75">
      <c r="J152" s="27"/>
    </row>
    <row r="153" ht="12.75">
      <c r="J153" s="27"/>
    </row>
    <row r="154" ht="12.75">
      <c r="J154" s="27"/>
    </row>
    <row r="155" ht="12.75">
      <c r="J155" s="27"/>
    </row>
    <row r="156" ht="12.75">
      <c r="J156" s="27"/>
    </row>
    <row r="157" ht="12.75">
      <c r="J157" s="27"/>
    </row>
    <row r="158" ht="12.75">
      <c r="J158" s="27"/>
    </row>
    <row r="159" ht="12.75">
      <c r="J159" s="27"/>
    </row>
    <row r="160" ht="12.75">
      <c r="J160" s="27"/>
    </row>
    <row r="161" ht="12.75">
      <c r="J161" s="27"/>
    </row>
    <row r="162" ht="12.75">
      <c r="J162" s="27"/>
    </row>
    <row r="163" ht="12.75">
      <c r="J163" s="27"/>
    </row>
    <row r="164" ht="12.75">
      <c r="J164" s="27"/>
    </row>
    <row r="165" ht="12.75">
      <c r="J165" s="27"/>
    </row>
    <row r="166" ht="12.75">
      <c r="J166" s="27"/>
    </row>
    <row r="167" ht="12.75">
      <c r="J167" s="27"/>
    </row>
    <row r="168" ht="12.75">
      <c r="J168" s="27"/>
    </row>
    <row r="169" ht="12.75">
      <c r="J169" s="27"/>
    </row>
    <row r="170" ht="12.75">
      <c r="J170" s="27"/>
    </row>
    <row r="171" ht="12.75">
      <c r="J171" s="27"/>
    </row>
    <row r="172" ht="12.75">
      <c r="J172" s="27"/>
    </row>
    <row r="173" ht="12.75">
      <c r="J173" s="27"/>
    </row>
    <row r="174" ht="12.75">
      <c r="J174" s="27"/>
    </row>
    <row r="175" ht="12.75">
      <c r="J175" s="27"/>
    </row>
  </sheetData>
  <sheetProtection/>
  <mergeCells count="6">
    <mergeCell ref="H6:I6"/>
    <mergeCell ref="A4:E4"/>
    <mergeCell ref="F6:G6"/>
    <mergeCell ref="C6:C7"/>
    <mergeCell ref="B6:B7"/>
    <mergeCell ref="A6:A7"/>
  </mergeCells>
  <printOptions/>
  <pageMargins left="0.9055118110236221" right="0.31496062992125984" top="0.35433070866141736" bottom="0.35433070866141736" header="0.31496062992125984" footer="0.31496062992125984"/>
  <pageSetup fitToHeight="3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Сергей Борисович</cp:lastModifiedBy>
  <cp:lastPrinted>2015-11-10T09:54:27Z</cp:lastPrinted>
  <dcterms:created xsi:type="dcterms:W3CDTF">2008-11-08T08:47:36Z</dcterms:created>
  <dcterms:modified xsi:type="dcterms:W3CDTF">2015-12-24T10:27:22Z</dcterms:modified>
  <cp:category/>
  <cp:version/>
  <cp:contentType/>
  <cp:contentStatus/>
</cp:coreProperties>
</file>